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13_ncr:1_{AEC1AD45-A794-45BE-9EBA-706C418ECD13}" xr6:coauthVersionLast="47" xr6:coauthVersionMax="47" xr10:uidLastSave="{00000000-0000-0000-0000-000000000000}"/>
  <bookViews>
    <workbookView xWindow="-120" yWindow="-120" windowWidth="25440" windowHeight="15390" xr2:uid="{00000000-000D-0000-FFFF-FFFF00000000}"/>
  </bookViews>
  <sheets>
    <sheet name="5.pielikums" sheetId="1" r:id="rId1"/>
  </sheets>
  <definedNames>
    <definedName name="_xlnm.Print_Titles" localSheetId="0">'5.pielikums'!$5:$6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0" i="1" l="1"/>
  <c r="F120" i="1"/>
  <c r="D120" i="1"/>
  <c r="F113" i="1" l="1"/>
  <c r="E113" i="1"/>
  <c r="D113" i="1"/>
  <c r="F102" i="1" l="1"/>
  <c r="E102" i="1"/>
  <c r="D102" i="1"/>
  <c r="E39" i="1" l="1"/>
  <c r="F39" i="1"/>
  <c r="D39" i="1"/>
  <c r="F111" i="1" l="1"/>
  <c r="E111" i="1"/>
  <c r="D111" i="1"/>
  <c r="E14" i="1" l="1"/>
  <c r="F14" i="1"/>
  <c r="D14" i="1"/>
  <c r="F132" i="1" l="1"/>
  <c r="F130" i="1" s="1"/>
  <c r="E132" i="1"/>
  <c r="E130" i="1" s="1"/>
  <c r="D132" i="1"/>
  <c r="D130" i="1" s="1"/>
  <c r="F52" i="1"/>
  <c r="E52" i="1"/>
  <c r="D52" i="1"/>
  <c r="F128" i="1" l="1"/>
  <c r="F126" i="1" s="1"/>
  <c r="E128" i="1"/>
  <c r="E126" i="1" s="1"/>
  <c r="D128" i="1"/>
  <c r="D126" i="1" s="1"/>
  <c r="E90" i="1"/>
  <c r="F90" i="1"/>
  <c r="D90" i="1"/>
  <c r="E62" i="1" l="1"/>
  <c r="E57" i="1" s="1"/>
  <c r="E68" i="1"/>
  <c r="E74" i="1"/>
  <c r="E72" i="1" s="1"/>
  <c r="E78" i="1"/>
  <c r="E86" i="1"/>
  <c r="F62" i="1"/>
  <c r="F57" i="1" s="1"/>
  <c r="F68" i="1"/>
  <c r="F74" i="1"/>
  <c r="F72" i="1" s="1"/>
  <c r="F78" i="1"/>
  <c r="F86" i="1"/>
  <c r="D62" i="1"/>
  <c r="D57" i="1" s="1"/>
  <c r="D68" i="1"/>
  <c r="D74" i="1"/>
  <c r="D72" i="1" s="1"/>
  <c r="D78" i="1"/>
  <c r="D86" i="1"/>
  <c r="F118" i="1"/>
  <c r="E118" i="1"/>
  <c r="D118" i="1"/>
  <c r="E67" i="1" l="1"/>
  <c r="E12" i="1" s="1"/>
  <c r="D67" i="1"/>
  <c r="D12" i="1" s="1"/>
  <c r="F67" i="1"/>
  <c r="F12" i="1" s="1"/>
  <c r="E10" i="1" l="1"/>
  <c r="E8" i="1" s="1"/>
  <c r="E7" i="1" s="1"/>
  <c r="F10" i="1"/>
  <c r="F8" i="1" s="1"/>
  <c r="F7" i="1" s="1"/>
  <c r="D10" i="1"/>
  <c r="D8" i="1" s="1"/>
  <c r="D7" i="1" s="1"/>
</calcChain>
</file>

<file path=xl/sharedStrings.xml><?xml version="1.0" encoding="utf-8"?>
<sst xmlns="http://schemas.openxmlformats.org/spreadsheetml/2006/main" count="349" uniqueCount="222">
  <si>
    <t>Progr/ apakšprogr. Nr.</t>
  </si>
  <si>
    <t>Budžeta resors, 
programma/ apakšprogramma, kurai pieprasīts papildu finansējums</t>
  </si>
  <si>
    <t>Pasākums, kuram nepieciešams papildu finansējums (Īss apraksts)</t>
  </si>
  <si>
    <r>
      <t xml:space="preserve">Pieprasīts papildu finansējums
  izdevumiem, </t>
    </r>
    <r>
      <rPr>
        <b/>
        <i/>
        <sz val="10"/>
        <color theme="1"/>
        <rFont val="Times New Roman"/>
        <family val="1"/>
        <charset val="186"/>
      </rPr>
      <t>euro</t>
    </r>
  </si>
  <si>
    <t>PAVISAM - KOPĀ</t>
  </si>
  <si>
    <t xml:space="preserve">I PAMATFUNKCIJU ĪSTENOŠANAI - KOPĀ </t>
  </si>
  <si>
    <t>tajā skaitā</t>
  </si>
  <si>
    <t xml:space="preserve">1.2. Neatkarīgo institūciju papildu pieprasījumi </t>
  </si>
  <si>
    <t>II ES POLITIKU INSTRUMENTU UN PĀRĒJĀS ĀRVALSTU FINANŠU PALĪDZĪBAS LĪDZFINANSĒTO PROJEKTU ĪSTENOŠANAI - KOPĀ</t>
  </si>
  <si>
    <t xml:space="preserve">1.1. Ministriju un citu centrālo valsts iestāžu pieprasījumi </t>
  </si>
  <si>
    <t>5.pielikums
Informatīvajam ziņojumam „Par valsts pamatbudžeta un 
valsts speciālā budžeta bāzi 2023., 2024. un 2025.gadam”</t>
  </si>
  <si>
    <t>XX.XX.00</t>
  </si>
  <si>
    <t>19.07.00</t>
  </si>
  <si>
    <t>Mākslas un literatūra</t>
  </si>
  <si>
    <t>Lai nodrošinātu pabalstu par radošo darbu baleta māksliniekiem, kuri atbrīvoti no darba baleta mākslinieka profesijā līdz 1998.gada 31.decembrim, izmaksu.</t>
  </si>
  <si>
    <t>20.00.00</t>
  </si>
  <si>
    <t>Kultūrizglītība</t>
  </si>
  <si>
    <t>Lai nodrošinātu 100% bāzes finansējumu augstākās izglītības studiju programmu īstenošanai.</t>
  </si>
  <si>
    <r>
      <t xml:space="preserve">Vidējās stipendijas apmēra palielināšanai vienam izglītojam līdz 50 </t>
    </r>
    <r>
      <rPr>
        <i/>
        <sz val="10"/>
        <color theme="1"/>
        <rFont val="Times New Roman"/>
        <family val="1"/>
        <charset val="186"/>
      </rPr>
      <t>euro</t>
    </r>
    <r>
      <rPr>
        <sz val="10"/>
        <color theme="1"/>
        <rFont val="Times New Roman"/>
        <family val="1"/>
        <charset val="186"/>
      </rPr>
      <t xml:space="preserve"> mēnesī. </t>
    </r>
  </si>
  <si>
    <t xml:space="preserve">Alfrēda Kalniņa Cēsu mūzikas vidusskolas nomas maksas palielinājuma segšanai. </t>
  </si>
  <si>
    <t>21.00.00</t>
  </si>
  <si>
    <t>Kultūras mantojums</t>
  </si>
  <si>
    <r>
      <t xml:space="preserve">Veikt izmaiņas starp izdevumu ekonomiskās klasifikācijas kodiem samazinot izdevumus 2023.gadā sociāla rakstura maksājumiem un kompensācijām 5 300 </t>
    </r>
    <r>
      <rPr>
        <i/>
        <sz val="10"/>
        <color theme="1"/>
        <rFont val="Times New Roman"/>
        <family val="1"/>
        <charset val="186"/>
      </rPr>
      <t>euro</t>
    </r>
    <r>
      <rPr>
        <sz val="10"/>
        <color theme="1"/>
        <rFont val="Times New Roman"/>
        <family val="1"/>
        <charset val="186"/>
      </rPr>
      <t xml:space="preserve"> apmērā un attiecīgi palielināt izdevumus precēm un pakalpojumiem 5 300 </t>
    </r>
    <r>
      <rPr>
        <i/>
        <sz val="10"/>
        <color theme="1"/>
        <rFont val="Times New Roman"/>
        <family val="1"/>
        <charset val="186"/>
      </rPr>
      <t>euro</t>
    </r>
    <r>
      <rPr>
        <sz val="10"/>
        <color theme="1"/>
        <rFont val="Times New Roman"/>
        <family val="1"/>
        <charset val="186"/>
      </rPr>
      <t xml:space="preserve"> apmērā, lai no plānotā dziesmu svētku starpposma pasākuma “Jaunrades deju konkurss” naudas balvas pasniegšanai finansējumu novirzīt citu 2023.gadā īstenojamo dziesmusvētku starpposma pasākumu deju nozarē izdevumu segšanai.</t>
    </r>
  </si>
  <si>
    <t xml:space="preserve">Memoriālo muzeju apvienībai, Latvijas Nacionālajam arhīvam, Latvijas Okupācijas muzeja biedrībai un Rundāles pils muzejam nomas maksas palielinājuma segšanai. </t>
  </si>
  <si>
    <t>97.00.00</t>
  </si>
  <si>
    <t>Nozaru vadība un politikas plānošana</t>
  </si>
  <si>
    <t xml:space="preserve">Nekustamā īpašuma (Kultūras ministrijai) Zigfrīda Annas Meierovica bulvārī 14, Rīgā nomas maksas palielinājuma segšanai. </t>
  </si>
  <si>
    <t>18. Labklājības ministrija</t>
  </si>
  <si>
    <t>Labklājības ministrijas padotības iestāžu nomas maksas pieauguma segšanai, pamatojoties uz VAS "Valsts nekustamie īpašumi" 31.03.2022. vēstuli Nr.4/2-7/3154</t>
  </si>
  <si>
    <t>07.01.00</t>
  </si>
  <si>
    <t>Nodarbinātības valsts aģentūras darbības nodrošināšana</t>
  </si>
  <si>
    <t xml:space="preserve">21.01.00 </t>
  </si>
  <si>
    <t>Darba tiesisko attiecību un darba apstākļu kontrole un uzraudzība</t>
  </si>
  <si>
    <t>22.01.00</t>
  </si>
  <si>
    <t>Valsts bērnu tiesību aizsardzības inspekcija un bērnu uzticības tālrunis</t>
  </si>
  <si>
    <t>Labklājības ministrijas valdījumā esošo ēku nomas maksas pieauguma segšanai VSIA "Šampētera nams"</t>
  </si>
  <si>
    <t>05.62.00</t>
  </si>
  <si>
    <t>Invaliditātes ekspertīžu nodrošināšana</t>
  </si>
  <si>
    <t>21.01.00</t>
  </si>
  <si>
    <t>97.01.00</t>
  </si>
  <si>
    <t>Labklājības nozares vadība un politikas plānošana</t>
  </si>
  <si>
    <t>Labklājības ministrijas nozares iestāžu komunālo pakalpojumu izdevumu sadārdzinājuma segšanai</t>
  </si>
  <si>
    <t>05.03.00</t>
  </si>
  <si>
    <t>Aprūpe valsts sociālās aprūpes institūcijās</t>
  </si>
  <si>
    <t>05.37.00</t>
  </si>
  <si>
    <t>Sociālās integrācijas valsts aģentūras administrēšanas un profesionālās un sociālās rehabilitācijas pakalpojumu nodrošināšana</t>
  </si>
  <si>
    <t>Labklājības ministrijas iestādēs, kas nodrošina sociālos pakalpojumus ar izmitināšanu, ēdināšanas izdevumu pieauguma segšanai</t>
  </si>
  <si>
    <t>Sociālās integrācijas valsts aģentūras īstenotā ESF projekta "Personu ar invaliditāti vai garīga rakstura traucējumiem integrācija nodarbinātībā un sabiedrībā" ietvaros izstrādāto mācību programmu turpmākai ilgtspējai un uzturēšanai</t>
  </si>
  <si>
    <t>1.1.2. valsts speciālajam budžetam</t>
  </si>
  <si>
    <t>04.05.00</t>
  </si>
  <si>
    <t>Valsts sociālās apdrošināšanas aģentūras speciālais budžets</t>
  </si>
  <si>
    <t>VSAA komunālo pakalpojumu izdevumu sadārdzinājuma segšanai</t>
  </si>
  <si>
    <t>1.1.1. valsts pamatbudžetam</t>
  </si>
  <si>
    <t>17. Satiksmes ministrija</t>
  </si>
  <si>
    <t>05.00.00</t>
  </si>
  <si>
    <t>Starptautiskās kravu loģistikas un ostu informācijas sistēmas uzturēšana</t>
  </si>
  <si>
    <t>Starptautiskās kravu loģistikas un ostu informācijas sistēmas uzturēšanai</t>
  </si>
  <si>
    <t>Starptautiskās kravu loģistikas un ostu informācijas sistēmas uzturēšanai un izmitināšanai Valsts elektronisko sakaru pakalpojumu centrā</t>
  </si>
  <si>
    <t>06.00.00</t>
  </si>
  <si>
    <t>Elektrotransportlīdzekļu (ETL) uzlādes infrastruktūras uzturēšana</t>
  </si>
  <si>
    <t>ETL uzlādes staciju tīkla uzturēšanai atbilstoši faktiskajiem ETL uzlādes tīkla izmantošanas datiem, prognozētajam ETL skaitam un izmaksu pieaugumam saistībā ar elektroenerģijas cenu kāpumu</t>
  </si>
  <si>
    <t>23.04.00</t>
  </si>
  <si>
    <t>Mērķdotācijas pašvaldību autoceļiem (ielām)</t>
  </si>
  <si>
    <t>Palielināt finansējumu autoceļiem (ielām) atbilstoši likuma “Par autoceļiem” 12. panta 4. daļā ir noteiktajam</t>
  </si>
  <si>
    <t>23.06.00</t>
  </si>
  <si>
    <t>Valsts autoceļu uzturēšana un atjaunošana</t>
  </si>
  <si>
    <t>Palielināt finansējumu atbilstoši likuma “Par autoceļiem” Pārejas noteikumu 23.punkta 2.apakšpunktam</t>
  </si>
  <si>
    <t>31.04.00</t>
  </si>
  <si>
    <t>Finansējums dzelzceļa publiskai infrastruktūrai</t>
  </si>
  <si>
    <t>Finansējums maksai par dzelzceļa infrastruktūru; kā arī lai līdzsvarotu infrastruktūras izmantošanas pakalpojumu ieņēmumus ar izmaksām</t>
  </si>
  <si>
    <t>31.06.00</t>
  </si>
  <si>
    <t>Dotācija zaudējumu segšanai sabiedriskā transporta pakalpojumu sniedzējiem</t>
  </si>
  <si>
    <t>Finansējums zaudējumu segšanai sabiedriskā transporta pakalpojumu sniedzējiem</t>
  </si>
  <si>
    <t>31.08.00</t>
  </si>
  <si>
    <t>Transferts plānošanas reģioniem sabiedriskā transporta pakalpojumu funkciju nodrošināšanai</t>
  </si>
  <si>
    <t>Palielināt finansējumu saistībā ar inflāciju, tai skaitā energoresursu, apkures, degvielas un citu resursu sadārdzinājumu, kā arī, lai nodrošinātu iespēju saglabāt konkurētspējīgu atalgojumu speciālistiem</t>
  </si>
  <si>
    <t>Nozaru vadība un politiku plānošana</t>
  </si>
  <si>
    <t>Finansējuma pārdale 2023.gadā 95 000 euro apmērā, 2024.gadā 3 002 euro apmērā, 2025.gadā 5 175 euro apmērā, samazinot izdevumus precēm un pakalpojumiem un palielinot izdevumus atlīdzībai</t>
  </si>
  <si>
    <t>03.06.00</t>
  </si>
  <si>
    <t>Zaudējumu atlīdzība nepamatoti aizturētajām, arestētajām un notiesātajām personām</t>
  </si>
  <si>
    <t xml:space="preserve">Zaudējumu atlīdzības nodrošināšana nepamatoti aizturētajām, arestētajām un notiesātajām personām </t>
  </si>
  <si>
    <t>03.05.00</t>
  </si>
  <si>
    <t>Atlīdzība tiesu izpildītājiem par izpildu darbībām</t>
  </si>
  <si>
    <t>Tieslietu ministrijai no valsts budžeta līdzekļiem jāsedz zvērinātam tiesu izpildītājam izpildu darbību veikšanai nepieciešamie izdevumi un amata atlīdzība izpildu lietā par cietušajam fiziskai personai nodarītā kaitējuma kompensācijas piedziņu saistībā ar apmierinātu kaitējuma kompensācijas pieteikumu krimināllietā un noziedzīgi iegūtas mantas konfiskāciju, kuras ietvaros vienlaikus sedzama cietušajam nodarītā kaitējuma kompensācija</t>
  </si>
  <si>
    <t>03.01.00</t>
  </si>
  <si>
    <t>Tiesu administrēšana</t>
  </si>
  <si>
    <t xml:space="preserve">Lai nodrošinātu siltumenerģijas un elektroenerģijas cenu pieaugumu  </t>
  </si>
  <si>
    <t>03.02.00</t>
  </si>
  <si>
    <t>Apgabaltiesas un rajonu (pilsētu) tiesas</t>
  </si>
  <si>
    <t>03.03.00</t>
  </si>
  <si>
    <t>Juridiskās palīdzības nodrošināšana</t>
  </si>
  <si>
    <t>03.04.00</t>
  </si>
  <si>
    <t>Tiesu ekspertīžu veikšana</t>
  </si>
  <si>
    <t>04.01.00</t>
  </si>
  <si>
    <t>Ieslodzījuma vietas</t>
  </si>
  <si>
    <t>04.03.00</t>
  </si>
  <si>
    <t>Probācijas īstenošana</t>
  </si>
  <si>
    <t>06.01.00</t>
  </si>
  <si>
    <t>Juridisko personu reģistrācija</t>
  </si>
  <si>
    <t xml:space="preserve">2021.gada prioritārajam pasākumam “E-lietas ieviešana tiesvedības procesā” </t>
  </si>
  <si>
    <t>28. Augstākā tiesa</t>
  </si>
  <si>
    <t>01.00.00</t>
  </si>
  <si>
    <t>Tiesa</t>
  </si>
  <si>
    <t>Veselības apdrošināšanas polises iegāde Augstākās tiesas tiesnešiem</t>
  </si>
  <si>
    <t>16. Zemkopības ministrija</t>
  </si>
  <si>
    <t>21.02.00</t>
  </si>
  <si>
    <t>Sabiedriskā finansējuma administrēšana un valsts uzraudzība lauksaimniecībā</t>
  </si>
  <si>
    <t>Uzturēšanas izdevumi par veiktajiem kapitālajiem ieguldījumiem Eiropas Savienības struktūrfondu un Kohēzijas fonda 2014.-2020. gada plānošanas perioda darbības programmas “Izaugsme un nodarbinātība” 2.2.1. specifiskā atbalsta mērķa “Nodrošināt publisko datu atkalizmantošanas pieaugumu un efektīvu publiskās pārvaldes un privātā sektora mijiedarbību” 2.2.1.1. pasākuma “Centralizētu publiskās pārvaldes IKT platformu izveide, publiskās pārvaldes procesu optimizēšana un attīstība” ietvaros</t>
  </si>
  <si>
    <t>24.01.00</t>
  </si>
  <si>
    <t>Meža resursu valsts uzraudzība</t>
  </si>
  <si>
    <t>Palielināt dotāciju no vispārējiem ieņēmumiem un attiecīgos izdevumus saistībā ar 2021. gada virsplāna ieņēmumiem par administrētajām valsts nodevām</t>
  </si>
  <si>
    <t>27.00.00</t>
  </si>
  <si>
    <t>Augu veselība un augu aprites uzraudzība</t>
  </si>
  <si>
    <t>Uzturēšanas izdevumie par veiktajiem kapitālajiem ieguldījumiem projekta Nr.LV-CLIMATE-0002 “Ilgtspējīgas augsnes resursu pārvaldības uzlabošana lauksaimniecībā” (E2SOILAGRI) ietvaros, kas tiek finansēts budžeta apakšprogrammas 71.06.00 “Izdevumi Eiropas Ekonomikas zonas un Norvēģijas finanšu instrumenta finansēto programmu, projektu un pasākumu īstenošanai” ietvaros,</t>
  </si>
  <si>
    <t>Starptautiskās iemaksas pētniecības programmai, kurai Latvija ir pievienojusies 2019. gadā (OECD )</t>
  </si>
  <si>
    <t>16 Zemkopības ministrija</t>
  </si>
  <si>
    <t>65.10.00</t>
  </si>
  <si>
    <t>Maksājumu iestādes izdevumi Eiropas Lauksaimniecības fonda lauku attīstībai (ELFLA) projektu un pasākumu īstenošanai (2023-2027)</t>
  </si>
  <si>
    <t>1. Profesionālās zināšanas un prasmju pilnveide</t>
  </si>
  <si>
    <t>2. Konsultāciju pakalpojumi</t>
  </si>
  <si>
    <t>3. Demonstrējumi</t>
  </si>
  <si>
    <t>4. Ieguldījumi materiālajos aktīvos</t>
  </si>
  <si>
    <t>5. Atbalsts uzņēmējdarbības uzsākšanai, attīstot mazās lauku saimniecības</t>
  </si>
  <si>
    <t>6. Atbalsts gados jaunajiem lauksaimniekiem uzņēmējdarbības uzsākšanai</t>
  </si>
  <si>
    <t>7. Ieguldījumi ilgtspējīgā mežsaimniecībā</t>
  </si>
  <si>
    <t>8. Ieguldījumi meža ekoshēmu noturības un ekoloģiskās vērtības uzlabošanai</t>
  </si>
  <si>
    <t>9. Ražotāju grupu un organizāciju izveide</t>
  </si>
  <si>
    <t>10. Vides, klimata un citas pārvaldības saistības (agrovide)</t>
  </si>
  <si>
    <t>11. Bioloģiskā lauksaimniecība</t>
  </si>
  <si>
    <t>13. Sadarbība</t>
  </si>
  <si>
    <t>14. Risku pārvaldības instrumenti</t>
  </si>
  <si>
    <t>15. Pārtikas kvalitātes shēmas</t>
  </si>
  <si>
    <t>16. Teritorijas attīstības veicināšana ar LEADER pieeju</t>
  </si>
  <si>
    <t>66.10.00</t>
  </si>
  <si>
    <t>Maksājumu iestādes izdevumi Eiropas Jūrlietu, zvejniecības un akvakultūras fonda (EJZAF) projektu un pasākumu īstenošanai (2021-2027)</t>
  </si>
  <si>
    <t>1.1. mērķis "Ekonomiski, sociāli un ekoloģiski ilgtspējīgu zvejas darbību stiprināšana"</t>
  </si>
  <si>
    <t>1.3. mērķis "Veicināt zvejas jaudas pielāgošanu zvejas iespējām pastāvīgas pārtraukšanas gadījumos un veicināt pietiekamu dzīves līmeni zvejas darbību pagaidu pārtraukšanas gadījumos"</t>
  </si>
  <si>
    <t>1.4. mērķis "Veicināt efektīvu zivsaimniecības kontroli un izpildi, tostarp cīņu pret NNN zveju, kā arī ticamus datus uz zināšanām balstītu lēmumu pieņemšanai"</t>
  </si>
  <si>
    <t>1.6. mērķis "Ieguldījums ūdens bioloģiskās daudzveidības un ekosistēmu aizsardzībā un atjaunošanā"</t>
  </si>
  <si>
    <t>2.1. mērķis "Ilgtspējīgu akvakultūras darbību veicināšana, īpaši stiprinot akvakultūras ražošanas konkurētspēju, vienlaikus nodrošinot, ka darbības ilgtermiņā ir videi draudzīgas"</t>
  </si>
  <si>
    <t>2.2. mērķis "Zvejniecības un akvakultūras produktu mārketinga, kvalitātes un pievienotās vērtības, kā arī šo produktu pārstrādes veicināšana"</t>
  </si>
  <si>
    <t>3.1. mērķis "Veicināt ilgtspējīgu zilo ekonomiku piekrastes, salu un iekšzemes teritorijās un veicināt ilgtspējīgu zvejniecības un akvakultūras kopienu attīstību"</t>
  </si>
  <si>
    <t>14. Iekšlietu ministrija</t>
  </si>
  <si>
    <t>02.03.00</t>
  </si>
  <si>
    <t>Vienotās sakaru un informācijas sistēmas uzturēšana un vadība</t>
  </si>
  <si>
    <t>Iekšējās drošības fonda projekta „Sodu reģistra pilnveidošana automātiskai datu apmaiņai ar Eiropas sodāmības reģistru informācijas sistēmu (ECRIS) atbilstoši ES Padomes lēmuma 2009/316/TI vadlīnijām” ietvaros izveidoto Nacionālās otrās paaudzes Šengenas informācijas sistēmas (NSIS) un SIRENE datu-plūsmas informācijas sistēmas uzturēšanai.</t>
  </si>
  <si>
    <t>Valsts policija</t>
  </si>
  <si>
    <t xml:space="preserve"> Pārrobežu sadarbības programmas projekta “Cilvēku drošības palielināšana Baltijas jūrā, izmantojot pārrobežu sadarbību Rietumlietuvā un Kurzemē” (ONLY SAFE!)” ietvaros iegādāto apvidus automašīnas ar kravas kasti Nissan Navara,  piekabes/platformas Tiki CP400-DRB/DROP un kvadricikla Polaris Sportsman XP 1000 EPS uzturēšanai.</t>
  </si>
  <si>
    <t>07.00.00</t>
  </si>
  <si>
    <t>Ugunsdrošība, glābšana un civilā aizsardzība</t>
  </si>
  <si>
    <t>Pasākuma “Ugunsdzēsības depo izveide Ādažos” ietvaros iegādāto ugunsdzēsības autokāpņu, autocisternas 4x4, autocisternas 6x6, operatīvā apvidus auto un laivas ar ūdensmetēju un piekabi uzturēšanas izdevumu segšanai.</t>
  </si>
  <si>
    <t>10.00.00</t>
  </si>
  <si>
    <t>Valsts robežsardzes darbība</t>
  </si>
  <si>
    <t xml:space="preserve">Iekšējās drošības fonda projekta „Piekrastes patrulēšanas kuteru iegāde” ietvaros iegādāto trīs kuģošanas līdzekļu ar aprīkojumu uzturēšanai. </t>
  </si>
  <si>
    <t>Iekšējās drošības fonda projekta "Valsts robežsardzes mobilitātes uzlabošana” un “VRS atgriešanas un patvēruma jomas mobilitātes uzlabošana” ietvaros iegādāto transportlīdzekļu un speciāli aprīkoto automobiļu uzturēšanai.</t>
  </si>
  <si>
    <t>11.01.00</t>
  </si>
  <si>
    <t>Pilsonības un migrācijas lietu pārvalde</t>
  </si>
  <si>
    <t>Pabalstu izmaksai personām, kurām piešķirts repatrianta statuss.</t>
  </si>
  <si>
    <t>Iekšlietu ministrijas padotības iestādēm nepieciešamais finansējums degvielas iegādes izdevumu segšanai, ņemot vērā energoresursu ievērojamo sadārdzinājumu</t>
  </si>
  <si>
    <t>09.00.00</t>
  </si>
  <si>
    <t>Valsts drošības dienesta darbība</t>
  </si>
  <si>
    <t>38.05.00</t>
  </si>
  <si>
    <t>Veselības aprūpe un fiziskā sagatavotība</t>
  </si>
  <si>
    <t>40.02.00</t>
  </si>
  <si>
    <t>Nekustamais īpašums un centralizētais iepirkums</t>
  </si>
  <si>
    <t>40.03.00</t>
  </si>
  <si>
    <t>Lietiskie pierādījumi un izņemtā manta</t>
  </si>
  <si>
    <t>42.00.00</t>
  </si>
  <si>
    <t>Iekšējās drošības biroja darbība</t>
  </si>
  <si>
    <t>Iekšlietu ministrijas padotības iestādēm nepieciešamais finansējums elektroenerģijas izdevumu segšanai, ņemot vērā energoresursu sadārdzinājumu.</t>
  </si>
  <si>
    <t>Valsts policijai sakaru, tulkošanas un psihologu pakalpojumu, transportlīdzekļu remonta un citu pakalpojumu sadārdzinājuma segšanai.</t>
  </si>
  <si>
    <t>Valsts robežsardzei šķidrā kurināmā iegādei, ņemot vērā energoresursu sadārdzinājumu.</t>
  </si>
  <si>
    <t>Valsts robežsardzei radiometriskās kontroles sistēmas darbības nodrošināšanai nemainīgā līmenī.</t>
  </si>
  <si>
    <t>Iekšējās drošības birojam nepieciešamais finansējums transportlīdzekļu nomas maksas izdevumu segšanai.</t>
  </si>
  <si>
    <t>15. Izglītības un zinātnes ministrija</t>
  </si>
  <si>
    <t>01.07.00</t>
  </si>
  <si>
    <t>Dotācija brīvpusdienu nodrošināšanai 1., 2., 3. un 4. klases izglītojamiem</t>
  </si>
  <si>
    <t xml:space="preserve">Lai nodrošinātu dotāciju brīvpusdienām 1., 2., 3. un 4. klases izglītojamiem, ņemot vērā izglītojamo skaitu uz 2021.gada 1. septembri. </t>
  </si>
  <si>
    <t>Lai nodrošinātu brīvpusdienas Ukrainas izglītojamiem</t>
  </si>
  <si>
    <t>02.01.00</t>
  </si>
  <si>
    <t>Profesionālās izglītības programmu īstenošana</t>
  </si>
  <si>
    <t>Lai nodrošinātu kvalifikācijas prakšu organizēšanas (prakses vietā) izmaksu finansēšanu profesionālajā izglītībā atbilstoši Ministru kabineta 2007.gada 2.oktobra noteikumiem Nr.655 “Noteikumi par profesionālās izglītības programmu īstenošanas izmaksu minimumu uz vienu izglītojamo”</t>
  </si>
  <si>
    <t>12.00.00</t>
  </si>
  <si>
    <t>Finansējums asistenta pakalpojuma nodrošināšanai personai ar invaliditāti pārvietošanas atbalstam un pašaprūpes veikšanai</t>
  </si>
  <si>
    <t xml:space="preserve">Lai nodrošinātu finansējumu asistenta pakalpojumam personai ar invaliditāti pārvietošanas atbalstam un pašaprūpes veikšanai, ņemot vērā izglītojamo skaita izmaiņas. </t>
  </si>
  <si>
    <t>16.00.00</t>
  </si>
  <si>
    <t>Eiropas Savienības lietas un starptautiskā sadarbība</t>
  </si>
  <si>
    <t>Lai nodrošinātu dalību Eiropas Padomes daļējā nolīgumā par sportu saskaņā ar 2,6% paredzēto pieaugumu izdevumiem starptautiskai sadarbībai</t>
  </si>
  <si>
    <t>Lai saglabātu  finansējumu pedagogu darba samaksai un mācību līdzekļu iegādei 2022.gada līmenī, ņemot vērā izglītojamo skaita izmaiņas.</t>
  </si>
  <si>
    <t>Lai saglabātu  finansējumu pedagogu darba samaksai un mācību līdzekļu iegādei 2022.gada līmenī saistībā ar Ukrainas izglītojamo pieaugumu Latvijas Republikā</t>
  </si>
  <si>
    <t>05.01.00</t>
  </si>
  <si>
    <t>Zinātniskās darbības nodrošināšana</t>
  </si>
  <si>
    <t>Apropriācijas pārdale uz budžeta apakšprogrammu 42.09.00 “Latvijas Zinātnes padome”, lai nodrošinātu Latvijas Zinātnes padomes pamata izdevumus administratīvajai kapacitātei un ekspertu atlīdzībai, ņemot vērā funkciju pārdali, izvērtējot 2020. gada 1. aprīļa  Ministru kabineta rīkojumu Nr.151 “Par Izglītības un zinātnes ministrijas padotībā esošo valsts pārvaldes iestāžu reorganizāciju un likvidāciju”.</t>
  </si>
  <si>
    <t>05.02.00</t>
  </si>
  <si>
    <t>Zinātnes bāzes finansējums</t>
  </si>
  <si>
    <t>Apropriācijas pārdale uz budžeta apakšprogrammu 97.01.00 “Ministrijas centrālā aparāta darbības nodrošināšana”, lai efektivizētu ministrijas budžeta izdevumu pārvaldības procesus un, lai turpinātu nodrošināt atlīdzību esošajiem Izglītības un zinātnes ministrijas darbiniekiem par Akadēmiskā datu pārraides tīkla izveidi un nodrošināšanu.</t>
  </si>
  <si>
    <t>42.09.00</t>
  </si>
  <si>
    <t>Latvijas Zinātnes padome</t>
  </si>
  <si>
    <t>Apropriācijas pārdale no budžeta apakšprogrammas 05.01.00 “Zinātniskās darbības nodrošināšana”, lai nodrošinātu Latvijas Zinātnes padomes pamata izdevumus administratīvajai kapacitātei un ekspertu atlīdzībai, ņemot vērā funkciju pārdali, izvērtējot 2020. gada 1. aprīļa  Ministru kabineta rīkojumu Nr.151 “Par Izglītības un zinātnes ministrijas padotībā esošo valsts pārvaldes iestāžu reorganizāciju un likvidāciju”.</t>
  </si>
  <si>
    <t>Ministrijas centrālā aparāta darbības nodrošināšana</t>
  </si>
  <si>
    <t>Apropriācijas pārdale no budžeta apakšprogrammas 05.02.00 “Zinātnes bāzes finansējums”, lai efektivizētu ministrijas budžeta izdevumu pārvaldības procesus un, lai turpinātu nodrošināt atlīdzību esošajiem Izglītības un zinātnes ministrijas darbiniekiem par Akadēmiskā datu pārraides tīkla izveidi un nodrošināšanu.</t>
  </si>
  <si>
    <t>Neatliekamās medicīniskās palīdzības dienesta realizētā projekta Nr.2.2.1.1/17/I/025 “Vienotās neatliekamās medicīniskās palīdzības un katastrofu medicīnas vadības informācijas sistēmas attīstība (1.kārta)” (turpmāk – NMPD projekts) uzturēšanai</t>
  </si>
  <si>
    <t>29. Veselības ministrija</t>
  </si>
  <si>
    <t>39.04.00</t>
  </si>
  <si>
    <t>Neatliekamā medicīniskā palīdzība</t>
  </si>
  <si>
    <t>Valsts budžeta bāzē 2023., 2024. un 2025.gadam neiekļauto pasākumu saraksts</t>
  </si>
  <si>
    <t>19. Tieslietu ministrija</t>
  </si>
  <si>
    <t>22. Kultūras ministrija</t>
  </si>
  <si>
    <t>Projektam “Konvencijas par Eiropas Universitātes institūta izveidi izpildes nodrošināšanai”, lai nodrošinātu Latvijas saistības attiecībā pret Eiropas Universitātes institūtu. Papildu finansējums nepieciešams, lai nodrošinātu Latvijas iemaksu Eiropas Universitātes institūtam un Eiropas Universitātes institūtā studējošajiem studentiem no Latvijas varētu 2023. gadā nodrošināt stipendijas pieaugumu atbilstoši Eiropas Universitātes prognozētajai inflācijai (no 1380 euro uz 1440 euro).</t>
  </si>
  <si>
    <t xml:space="preserve">25.02.00 </t>
  </si>
  <si>
    <t>25.02.00 “Valsts kultūrkapitāla fonda programmu un projektu konkursi”</t>
  </si>
  <si>
    <t xml:space="preserve">Finansējuma pārdale uz apakšprogrammu 25.01.00 “Valsts kultūrkapitāla fonda darbības nodrošināšana”43 944 euro apmērā ik gadu, informāciju tehnoloģiju un projektu pieteikumu sistēmas uzturēšanas un uzlabojumu pakalpojumiem, komunikācijas pakalpojumiem un darbinieku atlīdzībai Radošo personu atbalsta pasākumu programmas administrēšanas un kontroles procesu un procedūru nodrošināšanai </t>
  </si>
  <si>
    <t>35. Centrālā vēlēšanu komisija</t>
  </si>
  <si>
    <t>Vispārējā vadība</t>
  </si>
  <si>
    <t xml:space="preserve">Atlaišanas pabalsta izmaksa CVK priekšsēdētājam, vietniekam vai komisijas sekretāram </t>
  </si>
  <si>
    <t>Jaunas IT struktūrvienības izveide</t>
  </si>
  <si>
    <t xml:space="preserve">Vēlēšanu vadības sistēmas Saeimas vēlēšanu moduļa, VVS tautas nobalsošanas moduļa un Eiropas Parlamenta vēlēšanu moduļa uzturēšana, Parakstu vākšanas sistēmas uzturēšana, kā arī Vēlēšanu datu arhīva servera nomaiņa </t>
  </si>
  <si>
    <t>VSAA nomas maksas pieauguma segšanai, pamatojoties uz VAS "Valsts nekustamie īpašumi" 31.03.2022. vēstuli Nr.4/2-7/3154 un Nr.4/2-7/3192</t>
  </si>
  <si>
    <t>VSAA ēku nomas maksas pieauguma segšanai VSIA "Šampētera nams"</t>
  </si>
  <si>
    <t>Konkurētspējīga atalgojuma nodrošināšanai Valsts sociālās apdrošināšanas aģentūrā strādājošiem un personāla mainības mazināšanai</t>
  </si>
  <si>
    <t xml:space="preserve">Finanšu ministrs     </t>
  </si>
  <si>
    <t>J. Reirs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</si>
</sst>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0"/>
      <color theme="1"/>
      <name val="Arial"/>
      <family val="2"/>
      <charset val="186"/>
    </font>
    <font>
      <b/>
      <sz val="12"/>
      <color theme="1"/>
      <name val="Times New Roman"/>
      <family val="1"/>
      <charset val="186"/>
    </font>
    <font>
      <b/>
      <sz val="10"/>
      <color theme="1"/>
      <name val="Times New Roman"/>
      <family val="1"/>
      <charset val="186"/>
    </font>
    <font>
      <b/>
      <i/>
      <sz val="10"/>
      <color theme="1"/>
      <name val="Times New Roman"/>
      <family val="1"/>
      <charset val="186"/>
    </font>
    <font>
      <sz val="12"/>
      <color theme="1"/>
      <name val="Times New Roman"/>
      <family val="1"/>
      <charset val="186"/>
    </font>
    <font>
      <sz val="14"/>
      <color rgb="FF000000"/>
      <name val="Times New Roman"/>
      <family val="1"/>
      <charset val="186"/>
    </font>
    <font>
      <sz val="10"/>
      <name val="Times New Roman"/>
      <family val="1"/>
      <charset val="186"/>
    </font>
    <font>
      <sz val="8"/>
      <name val="Calibri"/>
      <family val="2"/>
      <scheme val="minor"/>
    </font>
    <font>
      <i/>
      <sz val="10"/>
      <color theme="1"/>
      <name val="Times New Roman"/>
      <family val="1"/>
      <charset val="186"/>
    </font>
    <font>
      <sz val="12"/>
      <name val="Times New Roman"/>
      <family val="1"/>
      <charset val="186"/>
    </font>
  </fonts>
  <fills count="10">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0" fontId="3" fillId="0" borderId="0"/>
    <xf numFmtId="0" fontId="1" fillId="0" borderId="0"/>
  </cellStyleXfs>
  <cellXfs count="114">
    <xf numFmtId="0" fontId="0" fillId="0" borderId="0" xfId="0"/>
    <xf numFmtId="0" fontId="2" fillId="0" borderId="0" xfId="0" applyFont="1"/>
    <xf numFmtId="1" fontId="5" fillId="0" borderId="5" xfId="1" applyNumberFormat="1" applyFont="1" applyBorder="1" applyAlignment="1">
      <alignment horizontal="center" vertical="center" wrapText="1"/>
    </xf>
    <xf numFmtId="0" fontId="7" fillId="2" borderId="5" xfId="0" applyNumberFormat="1" applyFont="1" applyFill="1" applyBorder="1" applyAlignment="1">
      <alignment horizontal="left" vertical="top" wrapText="1"/>
    </xf>
    <xf numFmtId="3" fontId="4" fillId="2" borderId="5" xfId="0" applyNumberFormat="1" applyFont="1" applyFill="1" applyBorder="1" applyAlignment="1">
      <alignment horizontal="left" vertical="top" wrapText="1"/>
    </xf>
    <xf numFmtId="3" fontId="7" fillId="2" borderId="5" xfId="0" applyNumberFormat="1" applyFont="1" applyFill="1" applyBorder="1" applyAlignment="1">
      <alignment horizontal="left" vertical="top" wrapText="1"/>
    </xf>
    <xf numFmtId="3" fontId="4" fillId="2" borderId="5" xfId="0" applyNumberFormat="1" applyFont="1" applyFill="1" applyBorder="1" applyAlignment="1">
      <alignment horizontal="right" vertical="center" wrapText="1"/>
    </xf>
    <xf numFmtId="0" fontId="7" fillId="3" borderId="5" xfId="1" applyNumberFormat="1" applyFont="1" applyFill="1" applyBorder="1" applyAlignment="1">
      <alignment horizontal="left" vertical="center" wrapText="1"/>
    </xf>
    <xf numFmtId="3" fontId="4" fillId="3" borderId="5" xfId="1" applyNumberFormat="1" applyFont="1" applyFill="1" applyBorder="1" applyAlignment="1">
      <alignment horizontal="left" vertical="center" wrapText="1"/>
    </xf>
    <xf numFmtId="3" fontId="7" fillId="3" borderId="5" xfId="1" applyNumberFormat="1" applyFont="1" applyFill="1" applyBorder="1" applyAlignment="1">
      <alignment horizontal="left" vertical="center" wrapText="1"/>
    </xf>
    <xf numFmtId="3" fontId="4" fillId="3" borderId="5" xfId="1" applyNumberFormat="1" applyFont="1" applyFill="1" applyBorder="1" applyAlignment="1">
      <alignment horizontal="right" vertical="center" wrapText="1"/>
    </xf>
    <xf numFmtId="0" fontId="7" fillId="0" borderId="5" xfId="1" applyNumberFormat="1" applyFont="1" applyFill="1" applyBorder="1" applyAlignment="1">
      <alignment horizontal="left" vertical="top" wrapText="1"/>
    </xf>
    <xf numFmtId="3" fontId="7" fillId="0" borderId="5" xfId="1" applyNumberFormat="1" applyFont="1" applyFill="1" applyBorder="1" applyAlignment="1">
      <alignment horizontal="center" vertical="center" wrapText="1"/>
    </xf>
    <xf numFmtId="3" fontId="7" fillId="0" borderId="5" xfId="1" applyNumberFormat="1" applyFont="1" applyFill="1" applyBorder="1" applyAlignment="1">
      <alignment horizontal="left" vertical="top" wrapText="1"/>
    </xf>
    <xf numFmtId="3" fontId="7" fillId="0" borderId="5" xfId="1" applyNumberFormat="1" applyFont="1" applyFill="1" applyBorder="1" applyAlignment="1">
      <alignment horizontal="right" vertical="top" wrapText="1"/>
    </xf>
    <xf numFmtId="3" fontId="4" fillId="0" borderId="5" xfId="1" applyNumberFormat="1" applyFont="1" applyFill="1" applyBorder="1" applyAlignment="1">
      <alignment horizontal="right" vertical="top" wrapText="1"/>
    </xf>
    <xf numFmtId="3" fontId="2" fillId="0" borderId="6" xfId="1" applyNumberFormat="1" applyFont="1" applyFill="1" applyBorder="1" applyAlignment="1">
      <alignment horizontal="left" vertical="top" wrapText="1"/>
    </xf>
    <xf numFmtId="0" fontId="4" fillId="4" borderId="5" xfId="1" applyNumberFormat="1" applyFont="1" applyFill="1" applyBorder="1" applyAlignment="1">
      <alignment horizontal="center" vertical="center" wrapText="1"/>
    </xf>
    <xf numFmtId="3" fontId="4" fillId="4" borderId="5" xfId="1" applyNumberFormat="1" applyFont="1" applyFill="1" applyBorder="1" applyAlignment="1">
      <alignment horizontal="left" vertical="center" wrapText="1"/>
    </xf>
    <xf numFmtId="3" fontId="7" fillId="4" borderId="5" xfId="1" applyNumberFormat="1" applyFont="1" applyFill="1" applyBorder="1" applyAlignment="1">
      <alignment horizontal="left" vertical="center" wrapText="1"/>
    </xf>
    <xf numFmtId="3" fontId="4" fillId="4" borderId="5" xfId="1" applyNumberFormat="1" applyFont="1" applyFill="1" applyBorder="1" applyAlignment="1">
      <alignment horizontal="right" vertical="center" wrapText="1"/>
    </xf>
    <xf numFmtId="0" fontId="7" fillId="0" borderId="6" xfId="1" applyNumberFormat="1" applyFont="1" applyFill="1" applyBorder="1" applyAlignment="1">
      <alignment horizontal="left" vertical="top" wrapText="1"/>
    </xf>
    <xf numFmtId="3" fontId="7" fillId="0" borderId="6" xfId="1" applyNumberFormat="1" applyFont="1" applyFill="1" applyBorder="1" applyAlignment="1">
      <alignment horizontal="left" vertical="top" wrapText="1"/>
    </xf>
    <xf numFmtId="3" fontId="7" fillId="0" borderId="6" xfId="1" applyNumberFormat="1" applyFont="1" applyFill="1" applyBorder="1" applyAlignment="1">
      <alignment horizontal="right" vertical="top" wrapText="1"/>
    </xf>
    <xf numFmtId="3" fontId="4" fillId="0" borderId="6" xfId="1" applyNumberFormat="1" applyFont="1" applyFill="1" applyBorder="1" applyAlignment="1">
      <alignment horizontal="right" vertical="top" wrapText="1"/>
    </xf>
    <xf numFmtId="0" fontId="2" fillId="0" borderId="5" xfId="1" applyNumberFormat="1" applyFont="1" applyBorder="1" applyAlignment="1">
      <alignment horizontal="left" vertical="top" wrapText="1"/>
    </xf>
    <xf numFmtId="3" fontId="2" fillId="0" borderId="5" xfId="1" applyNumberFormat="1" applyFont="1" applyBorder="1" applyAlignment="1">
      <alignment horizontal="left" vertical="top" wrapText="1"/>
    </xf>
    <xf numFmtId="3" fontId="2" fillId="0" borderId="5" xfId="1" applyNumberFormat="1" applyFont="1" applyBorder="1" applyAlignment="1">
      <alignment horizontal="right" vertical="top" wrapText="1"/>
    </xf>
    <xf numFmtId="3" fontId="5" fillId="0" borderId="5" xfId="1" applyNumberFormat="1" applyFont="1" applyFill="1" applyBorder="1" applyAlignment="1">
      <alignment horizontal="right" vertical="top" wrapText="1"/>
    </xf>
    <xf numFmtId="0" fontId="7" fillId="4" borderId="5" xfId="1" applyNumberFormat="1" applyFont="1" applyFill="1" applyBorder="1" applyAlignment="1">
      <alignment horizontal="left" vertical="center" wrapText="1"/>
    </xf>
    <xf numFmtId="0" fontId="7" fillId="7" borderId="6" xfId="1" applyNumberFormat="1" applyFont="1" applyFill="1" applyBorder="1" applyAlignment="1">
      <alignment horizontal="left" vertical="center" wrapText="1"/>
    </xf>
    <xf numFmtId="3" fontId="4" fillId="7" borderId="6" xfId="1" applyNumberFormat="1" applyFont="1" applyFill="1" applyBorder="1" applyAlignment="1">
      <alignment horizontal="left" vertical="center" wrapText="1"/>
    </xf>
    <xf numFmtId="3" fontId="7" fillId="7" borderId="6" xfId="1" applyNumberFormat="1" applyFont="1" applyFill="1" applyBorder="1" applyAlignment="1">
      <alignment horizontal="left" vertical="center" wrapText="1"/>
    </xf>
    <xf numFmtId="3" fontId="4" fillId="7" borderId="6" xfId="1" applyNumberFormat="1" applyFont="1" applyFill="1" applyBorder="1" applyAlignment="1">
      <alignment horizontal="right" vertical="center" wrapText="1"/>
    </xf>
    <xf numFmtId="0" fontId="0" fillId="0" borderId="0" xfId="0"/>
    <xf numFmtId="3" fontId="4" fillId="4" borderId="5" xfId="1" applyNumberFormat="1" applyFont="1" applyFill="1" applyBorder="1" applyAlignment="1">
      <alignment horizontal="right" vertical="center" wrapText="1"/>
    </xf>
    <xf numFmtId="0" fontId="2" fillId="5" borderId="5" xfId="1" applyNumberFormat="1" applyFont="1" applyFill="1" applyBorder="1" applyAlignment="1">
      <alignment horizontal="left" vertical="top" wrapText="1"/>
    </xf>
    <xf numFmtId="3" fontId="5" fillId="5" borderId="5" xfId="1" applyNumberFormat="1" applyFont="1" applyFill="1" applyBorder="1" applyAlignment="1">
      <alignment horizontal="left" vertical="top" wrapText="1"/>
    </xf>
    <xf numFmtId="3" fontId="2" fillId="5" borderId="5" xfId="1" applyNumberFormat="1" applyFont="1" applyFill="1" applyBorder="1" applyAlignment="1">
      <alignment horizontal="left" vertical="top" wrapText="1"/>
    </xf>
    <xf numFmtId="3" fontId="5" fillId="5" borderId="5" xfId="1" applyNumberFormat="1" applyFont="1" applyFill="1" applyBorder="1" applyAlignment="1">
      <alignment horizontal="right" vertical="top" wrapText="1"/>
    </xf>
    <xf numFmtId="49" fontId="2" fillId="0" borderId="5" xfId="1" applyNumberFormat="1" applyFont="1" applyFill="1" applyBorder="1" applyAlignment="1">
      <alignment vertical="top" wrapText="1"/>
    </xf>
    <xf numFmtId="3" fontId="2" fillId="0" borderId="5" xfId="1" applyNumberFormat="1" applyFont="1" applyFill="1" applyBorder="1" applyAlignment="1">
      <alignment horizontal="left" vertical="top" wrapText="1"/>
    </xf>
    <xf numFmtId="3" fontId="2" fillId="6" borderId="5" xfId="1" applyNumberFormat="1" applyFont="1" applyFill="1" applyBorder="1" applyAlignment="1">
      <alignment horizontal="right" vertical="top" wrapText="1"/>
    </xf>
    <xf numFmtId="3" fontId="2" fillId="0" borderId="5" xfId="1" applyNumberFormat="1" applyFont="1" applyFill="1" applyBorder="1" applyAlignment="1">
      <alignment vertical="top" wrapText="1"/>
    </xf>
    <xf numFmtId="0" fontId="2" fillId="0" borderId="5" xfId="1" applyNumberFormat="1" applyFont="1" applyFill="1" applyBorder="1" applyAlignment="1">
      <alignment vertical="top" wrapText="1"/>
    </xf>
    <xf numFmtId="3" fontId="4" fillId="7" borderId="6" xfId="1" applyNumberFormat="1" applyFont="1" applyFill="1" applyBorder="1" applyAlignment="1">
      <alignment horizontal="right" vertical="center" wrapText="1"/>
    </xf>
    <xf numFmtId="3" fontId="8" fillId="0" borderId="0" xfId="0" applyNumberFormat="1" applyFont="1"/>
    <xf numFmtId="0" fontId="2" fillId="5" borderId="5" xfId="1" applyFont="1" applyFill="1" applyBorder="1" applyAlignment="1">
      <alignment horizontal="left" vertical="top" wrapText="1"/>
    </xf>
    <xf numFmtId="49" fontId="2" fillId="0" borderId="5" xfId="1" applyNumberFormat="1" applyFont="1" applyBorder="1" applyAlignment="1">
      <alignment vertical="top" wrapText="1"/>
    </xf>
    <xf numFmtId="3" fontId="2" fillId="0" borderId="0" xfId="1" applyNumberFormat="1" applyFont="1" applyAlignment="1">
      <alignment vertical="top" wrapText="1"/>
    </xf>
    <xf numFmtId="0" fontId="2" fillId="0" borderId="5" xfId="1" applyFont="1" applyBorder="1" applyAlignment="1">
      <alignment horizontal="left" vertical="top" wrapText="1"/>
    </xf>
    <xf numFmtId="3" fontId="5" fillId="0" borderId="5" xfId="1" applyNumberFormat="1" applyFont="1" applyBorder="1" applyAlignment="1">
      <alignment horizontal="left" vertical="top" wrapText="1"/>
    </xf>
    <xf numFmtId="3" fontId="5" fillId="0" borderId="5" xfId="1" applyNumberFormat="1" applyFont="1" applyBorder="1" applyAlignment="1">
      <alignment horizontal="right" vertical="top" wrapText="1"/>
    </xf>
    <xf numFmtId="3" fontId="2" fillId="0" borderId="9" xfId="1" applyNumberFormat="1" applyFont="1" applyBorder="1" applyAlignment="1">
      <alignment horizontal="left" vertical="top" wrapText="1"/>
    </xf>
    <xf numFmtId="3" fontId="2" fillId="0" borderId="7" xfId="1" applyNumberFormat="1" applyFont="1" applyBorder="1" applyAlignment="1">
      <alignment horizontal="right" vertical="top" wrapText="1"/>
    </xf>
    <xf numFmtId="3" fontId="5" fillId="0" borderId="7" xfId="1" applyNumberFormat="1" applyFont="1" applyBorder="1" applyAlignment="1">
      <alignment horizontal="right" vertical="top" wrapText="1"/>
    </xf>
    <xf numFmtId="0" fontId="2" fillId="0" borderId="5" xfId="1" applyFont="1" applyBorder="1" applyAlignment="1">
      <alignment vertical="top" wrapText="1"/>
    </xf>
    <xf numFmtId="3" fontId="5" fillId="6" borderId="5" xfId="1" applyNumberFormat="1" applyFont="1" applyFill="1" applyBorder="1" applyAlignment="1">
      <alignment horizontal="right" vertical="top" wrapText="1"/>
    </xf>
    <xf numFmtId="0" fontId="4" fillId="8" borderId="5" xfId="1" applyFont="1" applyFill="1" applyBorder="1" applyAlignment="1">
      <alignment horizontal="center" vertical="center" wrapText="1"/>
    </xf>
    <xf numFmtId="3" fontId="4" fillId="8" borderId="5" xfId="1" applyNumberFormat="1" applyFont="1" applyFill="1" applyBorder="1" applyAlignment="1">
      <alignment horizontal="left" vertical="center" wrapText="1"/>
    </xf>
    <xf numFmtId="3" fontId="7" fillId="8" borderId="5" xfId="1" applyNumberFormat="1" applyFont="1" applyFill="1" applyBorder="1" applyAlignment="1">
      <alignment horizontal="left" vertical="center" wrapText="1"/>
    </xf>
    <xf numFmtId="3" fontId="4" fillId="8" borderId="5" xfId="1" applyNumberFormat="1" applyFont="1" applyFill="1" applyBorder="1" applyAlignment="1">
      <alignment horizontal="right" vertical="center" wrapText="1"/>
    </xf>
    <xf numFmtId="3" fontId="7" fillId="0" borderId="0" xfId="1" applyNumberFormat="1" applyFont="1" applyAlignment="1">
      <alignment vertical="center" wrapText="1"/>
    </xf>
    <xf numFmtId="49" fontId="2" fillId="0" borderId="5" xfId="1" applyNumberFormat="1" applyFont="1" applyBorder="1" applyAlignment="1">
      <alignment vertical="center" wrapText="1"/>
    </xf>
    <xf numFmtId="3" fontId="2" fillId="0" borderId="5" xfId="1" applyNumberFormat="1" applyFont="1" applyBorder="1" applyAlignment="1">
      <alignment horizontal="left" vertical="center" wrapText="1"/>
    </xf>
    <xf numFmtId="0" fontId="2" fillId="0" borderId="5" xfId="0" applyFont="1" applyBorder="1" applyAlignment="1">
      <alignment vertical="center" wrapText="1"/>
    </xf>
    <xf numFmtId="3" fontId="2" fillId="0" borderId="5" xfId="1" applyNumberFormat="1" applyFont="1" applyBorder="1" applyAlignment="1">
      <alignment horizontal="right" vertical="center" wrapText="1"/>
    </xf>
    <xf numFmtId="3" fontId="2" fillId="0" borderId="0" xfId="1" applyNumberFormat="1" applyFont="1" applyAlignment="1">
      <alignment vertical="center" wrapText="1"/>
    </xf>
    <xf numFmtId="3" fontId="2" fillId="9" borderId="5" xfId="1" applyNumberFormat="1" applyFont="1" applyFill="1" applyBorder="1" applyAlignment="1">
      <alignment horizontal="left" vertical="center" wrapText="1"/>
    </xf>
    <xf numFmtId="3" fontId="5" fillId="9" borderId="5" xfId="1" applyNumberFormat="1" applyFont="1" applyFill="1" applyBorder="1" applyAlignment="1">
      <alignment horizontal="left" vertical="center" wrapText="1"/>
    </xf>
    <xf numFmtId="3" fontId="5" fillId="9" borderId="5" xfId="1" applyNumberFormat="1" applyFont="1" applyFill="1" applyBorder="1" applyAlignment="1">
      <alignment horizontal="right" vertical="center" wrapText="1"/>
    </xf>
    <xf numFmtId="3" fontId="2" fillId="6" borderId="8" xfId="1" applyNumberFormat="1" applyFont="1" applyFill="1" applyBorder="1" applyAlignment="1">
      <alignment horizontal="left" vertical="top" wrapText="1"/>
    </xf>
    <xf numFmtId="3" fontId="4" fillId="8" borderId="5" xfId="1" applyNumberFormat="1" applyFont="1" applyFill="1" applyBorder="1" applyAlignment="1">
      <alignment horizontal="left" vertical="center"/>
    </xf>
    <xf numFmtId="49" fontId="9" fillId="0" borderId="5" xfId="1" applyNumberFormat="1" applyFont="1" applyFill="1" applyBorder="1" applyAlignment="1">
      <alignment vertical="top" wrapText="1"/>
    </xf>
    <xf numFmtId="3" fontId="2" fillId="0" borderId="5" xfId="1" applyNumberFormat="1" applyFont="1" applyFill="1" applyBorder="1" applyAlignment="1">
      <alignment horizontal="right" vertical="top" wrapText="1"/>
    </xf>
    <xf numFmtId="3" fontId="9" fillId="0" borderId="5" xfId="1" applyNumberFormat="1" applyFont="1" applyFill="1" applyBorder="1" applyAlignment="1">
      <alignment horizontal="right" vertical="top" wrapText="1"/>
    </xf>
    <xf numFmtId="0" fontId="2" fillId="0" borderId="0" xfId="0" applyFont="1" applyAlignment="1">
      <alignment vertical="top"/>
    </xf>
    <xf numFmtId="0" fontId="2" fillId="0" borderId="5" xfId="0" applyFont="1" applyBorder="1" applyAlignment="1">
      <alignment vertical="top" wrapText="1"/>
    </xf>
    <xf numFmtId="3" fontId="0" fillId="0" borderId="0" xfId="0" applyNumberFormat="1"/>
    <xf numFmtId="3" fontId="9" fillId="6" borderId="5" xfId="1" applyNumberFormat="1" applyFont="1" applyFill="1" applyBorder="1" applyAlignment="1">
      <alignment horizontal="left" vertical="top" wrapText="1"/>
    </xf>
    <xf numFmtId="0" fontId="0" fillId="0" borderId="0" xfId="0" applyFill="1"/>
    <xf numFmtId="0" fontId="12" fillId="0" borderId="0" xfId="0" applyFont="1"/>
    <xf numFmtId="0" fontId="9" fillId="0" borderId="0" xfId="0" applyFont="1" applyAlignment="1">
      <alignment wrapText="1"/>
    </xf>
    <xf numFmtId="0" fontId="9" fillId="0" borderId="0" xfId="0" applyFont="1"/>
    <xf numFmtId="0" fontId="7" fillId="0" borderId="0" xfId="0" applyFont="1" applyAlignment="1">
      <alignment horizontal="right"/>
    </xf>
    <xf numFmtId="0" fontId="2" fillId="0" borderId="5" xfId="1" applyFont="1" applyFill="1" applyBorder="1" applyAlignment="1">
      <alignment horizontal="left" vertical="top" wrapText="1"/>
    </xf>
    <xf numFmtId="2" fontId="2" fillId="0" borderId="5" xfId="0" applyNumberFormat="1" applyFont="1" applyFill="1" applyBorder="1" applyAlignment="1">
      <alignment horizontal="left" vertical="top" wrapText="1"/>
    </xf>
    <xf numFmtId="3" fontId="2" fillId="0" borderId="5" xfId="0" applyNumberFormat="1" applyFont="1" applyFill="1" applyBorder="1" applyAlignment="1">
      <alignment horizontal="right" vertical="top" wrapText="1"/>
    </xf>
    <xf numFmtId="0" fontId="2" fillId="0" borderId="5"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Alignment="1">
      <alignment horizontal="right" wrapText="1"/>
    </xf>
    <xf numFmtId="0" fontId="2" fillId="0" borderId="0" xfId="0" applyFont="1" applyAlignment="1">
      <alignment horizontal="right"/>
    </xf>
    <xf numFmtId="3" fontId="4" fillId="0" borderId="0" xfId="1" applyNumberFormat="1" applyFont="1" applyAlignment="1">
      <alignment horizontal="center" vertical="top" wrapText="1"/>
    </xf>
    <xf numFmtId="0" fontId="5" fillId="0" borderId="1" xfId="1" applyNumberFormat="1" applyFont="1" applyBorder="1" applyAlignment="1">
      <alignment horizontal="center" vertical="center" wrapText="1"/>
    </xf>
    <xf numFmtId="0" fontId="5" fillId="0" borderId="5" xfId="1" applyNumberFormat="1" applyFont="1" applyBorder="1" applyAlignment="1">
      <alignment horizontal="center" vertical="center" wrapText="1"/>
    </xf>
    <xf numFmtId="3" fontId="5" fillId="0" borderId="1" xfId="1" applyNumberFormat="1" applyFont="1" applyBorder="1" applyAlignment="1">
      <alignment horizontal="center" vertical="center" wrapText="1"/>
    </xf>
    <xf numFmtId="3" fontId="5" fillId="0" borderId="5" xfId="1" applyNumberFormat="1" applyFont="1" applyBorder="1" applyAlignment="1">
      <alignment horizontal="center" vertical="center" wrapText="1"/>
    </xf>
    <xf numFmtId="3" fontId="5" fillId="0" borderId="2" xfId="1" applyNumberFormat="1" applyFont="1" applyBorder="1" applyAlignment="1">
      <alignment horizontal="center" vertical="center" wrapText="1"/>
    </xf>
    <xf numFmtId="3" fontId="5" fillId="0" borderId="3" xfId="1" applyNumberFormat="1" applyFont="1" applyBorder="1" applyAlignment="1">
      <alignment horizontal="center" vertical="center" wrapText="1"/>
    </xf>
    <xf numFmtId="3" fontId="5" fillId="0" borderId="4" xfId="1" applyNumberFormat="1" applyFont="1" applyBorder="1" applyAlignment="1">
      <alignment horizontal="center" vertical="center" wrapText="1"/>
    </xf>
    <xf numFmtId="3" fontId="2" fillId="6" borderId="7" xfId="1" applyNumberFormat="1" applyFont="1" applyFill="1" applyBorder="1" applyAlignment="1">
      <alignment horizontal="left" vertical="top" wrapText="1"/>
    </xf>
    <xf numFmtId="3" fontId="2" fillId="6" borderId="8" xfId="1" applyNumberFormat="1" applyFont="1" applyFill="1" applyBorder="1" applyAlignment="1">
      <alignment horizontal="left" vertical="top" wrapText="1"/>
    </xf>
    <xf numFmtId="3" fontId="2" fillId="6" borderId="6" xfId="1" applyNumberFormat="1" applyFont="1" applyFill="1" applyBorder="1" applyAlignment="1">
      <alignment horizontal="left" vertical="top" wrapText="1"/>
    </xf>
    <xf numFmtId="3" fontId="2" fillId="0" borderId="7" xfId="1" applyNumberFormat="1" applyFont="1" applyFill="1" applyBorder="1" applyAlignment="1">
      <alignment horizontal="left" vertical="center" wrapText="1"/>
    </xf>
    <xf numFmtId="3" fontId="2" fillId="0" borderId="8" xfId="1" applyNumberFormat="1" applyFont="1" applyFill="1" applyBorder="1" applyAlignment="1">
      <alignment horizontal="left" vertical="center" wrapText="1"/>
    </xf>
    <xf numFmtId="3" fontId="2" fillId="0" borderId="6" xfId="1" applyNumberFormat="1" applyFont="1" applyFill="1" applyBorder="1" applyAlignment="1">
      <alignment horizontal="left" vertical="center" wrapText="1"/>
    </xf>
    <xf numFmtId="0" fontId="12" fillId="0" borderId="0" xfId="0" applyFont="1" applyAlignment="1">
      <alignment horizontal="left" wrapText="1"/>
    </xf>
    <xf numFmtId="0" fontId="9" fillId="0" borderId="0" xfId="0" applyFont="1" applyAlignment="1">
      <alignment horizontal="left" wrapText="1"/>
    </xf>
    <xf numFmtId="3" fontId="2" fillId="0" borderId="7" xfId="1" applyNumberFormat="1" applyFont="1" applyFill="1" applyBorder="1" applyAlignment="1">
      <alignment horizontal="left" vertical="top" wrapText="1"/>
    </xf>
    <xf numFmtId="3" fontId="2" fillId="0" borderId="8" xfId="1" applyNumberFormat="1" applyFont="1" applyFill="1" applyBorder="1" applyAlignment="1">
      <alignment horizontal="left" vertical="top" wrapText="1"/>
    </xf>
    <xf numFmtId="3" fontId="2" fillId="0" borderId="6" xfId="1" applyNumberFormat="1" applyFont="1" applyFill="1" applyBorder="1" applyAlignment="1">
      <alignment horizontal="left" vertical="top" wrapText="1"/>
    </xf>
    <xf numFmtId="3" fontId="2" fillId="0" borderId="7" xfId="1" applyNumberFormat="1" applyFont="1" applyBorder="1" applyAlignment="1">
      <alignment horizontal="left" vertical="top" wrapText="1"/>
    </xf>
    <xf numFmtId="3" fontId="2" fillId="0" borderId="8" xfId="1" applyNumberFormat="1" applyFont="1" applyBorder="1" applyAlignment="1">
      <alignment horizontal="left" vertical="top" wrapText="1"/>
    </xf>
    <xf numFmtId="3" fontId="2" fillId="0" borderId="6" xfId="1" applyNumberFormat="1" applyFont="1"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2"/>
  <sheetViews>
    <sheetView tabSelected="1" zoomScale="80" zoomScaleNormal="80" workbookViewId="0">
      <selection activeCell="M15" sqref="M15"/>
    </sheetView>
  </sheetViews>
  <sheetFormatPr defaultRowHeight="15" x14ac:dyDescent="0.25"/>
  <cols>
    <col min="1" max="1" width="12.42578125" style="1" customWidth="1"/>
    <col min="2" max="2" width="28.42578125" style="1" customWidth="1"/>
    <col min="3" max="3" width="44.5703125" style="1" customWidth="1"/>
    <col min="4" max="6" width="14.5703125" style="1" customWidth="1"/>
  </cols>
  <sheetData>
    <row r="1" spans="1:6" ht="45" customHeight="1" x14ac:dyDescent="0.25">
      <c r="A1" s="90" t="s">
        <v>10</v>
      </c>
      <c r="B1" s="91"/>
      <c r="C1" s="91"/>
      <c r="D1" s="91"/>
      <c r="E1" s="91"/>
      <c r="F1" s="91"/>
    </row>
    <row r="3" spans="1:6" ht="20.45" customHeight="1" x14ac:dyDescent="0.25">
      <c r="A3" s="92" t="s">
        <v>205</v>
      </c>
      <c r="B3" s="92"/>
      <c r="C3" s="92"/>
      <c r="D3" s="92"/>
      <c r="E3" s="92"/>
      <c r="F3" s="92"/>
    </row>
    <row r="5" spans="1:6" ht="36.75" customHeight="1" x14ac:dyDescent="0.25">
      <c r="A5" s="93" t="s">
        <v>0</v>
      </c>
      <c r="B5" s="95" t="s">
        <v>1</v>
      </c>
      <c r="C5" s="95" t="s">
        <v>2</v>
      </c>
      <c r="D5" s="97" t="s">
        <v>3</v>
      </c>
      <c r="E5" s="98"/>
      <c r="F5" s="99"/>
    </row>
    <row r="6" spans="1:6" ht="29.25" customHeight="1" x14ac:dyDescent="0.25">
      <c r="A6" s="94"/>
      <c r="B6" s="96"/>
      <c r="C6" s="96"/>
      <c r="D6" s="2">
        <v>2023</v>
      </c>
      <c r="E6" s="2">
        <v>2024</v>
      </c>
      <c r="F6" s="2">
        <v>2025</v>
      </c>
    </row>
    <row r="7" spans="1:6" ht="21.75" customHeight="1" x14ac:dyDescent="0.25">
      <c r="A7" s="3"/>
      <c r="B7" s="4" t="s">
        <v>4</v>
      </c>
      <c r="C7" s="5"/>
      <c r="D7" s="6">
        <f>D8+D130</f>
        <v>216649374</v>
      </c>
      <c r="E7" s="6">
        <f>E8+E130</f>
        <v>242599966</v>
      </c>
      <c r="F7" s="6">
        <f>F8+F130</f>
        <v>288172412</v>
      </c>
    </row>
    <row r="8" spans="1:6" ht="36" customHeight="1" x14ac:dyDescent="0.25">
      <c r="A8" s="7"/>
      <c r="B8" s="8" t="s">
        <v>5</v>
      </c>
      <c r="C8" s="9"/>
      <c r="D8" s="10">
        <f>D10+D126</f>
        <v>108293671</v>
      </c>
      <c r="E8" s="10">
        <f>E10+E126</f>
        <v>95983059</v>
      </c>
      <c r="F8" s="10">
        <f>F10+F126</f>
        <v>99214876</v>
      </c>
    </row>
    <row r="9" spans="1:6" ht="15.75" x14ac:dyDescent="0.25">
      <c r="A9" s="11"/>
      <c r="B9" s="12" t="s">
        <v>6</v>
      </c>
      <c r="C9" s="13"/>
      <c r="D9" s="14"/>
      <c r="E9" s="15"/>
      <c r="F9" s="14"/>
    </row>
    <row r="10" spans="1:6" ht="47.25" x14ac:dyDescent="0.25">
      <c r="A10" s="17"/>
      <c r="B10" s="18" t="s">
        <v>9</v>
      </c>
      <c r="C10" s="19"/>
      <c r="D10" s="20">
        <f>D12+D118</f>
        <v>108278304</v>
      </c>
      <c r="E10" s="35">
        <f>E12+E118</f>
        <v>95967692</v>
      </c>
      <c r="F10" s="35">
        <f>F12+F118</f>
        <v>99199509</v>
      </c>
    </row>
    <row r="11" spans="1:6" ht="15.75" x14ac:dyDescent="0.25">
      <c r="A11" s="21"/>
      <c r="B11" s="12" t="s">
        <v>6</v>
      </c>
      <c r="C11" s="22"/>
      <c r="D11" s="23"/>
      <c r="E11" s="24"/>
      <c r="F11" s="23"/>
    </row>
    <row r="12" spans="1:6" s="34" customFormat="1" ht="15.75" x14ac:dyDescent="0.25">
      <c r="A12" s="58"/>
      <c r="B12" s="72" t="s">
        <v>52</v>
      </c>
      <c r="C12" s="60"/>
      <c r="D12" s="61">
        <f>D14+D39+D52+D57+D67+D90+D102+D111+D113</f>
        <v>104563594</v>
      </c>
      <c r="E12" s="61">
        <f t="shared" ref="E12:F12" si="0">E14+E39+E52+E57+E67+E90+E102+E111+E113</f>
        <v>90420592</v>
      </c>
      <c r="F12" s="61">
        <f t="shared" si="0"/>
        <v>91636780</v>
      </c>
    </row>
    <row r="13" spans="1:6" s="34" customFormat="1" ht="15.75" x14ac:dyDescent="0.25">
      <c r="A13" s="21"/>
      <c r="B13" s="12" t="s">
        <v>6</v>
      </c>
      <c r="C13" s="22"/>
      <c r="D13" s="23"/>
      <c r="E13" s="24"/>
      <c r="F13" s="23"/>
    </row>
    <row r="14" spans="1:6" s="34" customFormat="1" x14ac:dyDescent="0.25">
      <c r="A14" s="36"/>
      <c r="B14" s="37" t="s">
        <v>142</v>
      </c>
      <c r="C14" s="38"/>
      <c r="D14" s="39">
        <f>SUM(D15:D38)</f>
        <v>6215141</v>
      </c>
      <c r="E14" s="39">
        <f t="shared" ref="E14:F14" si="1">SUM(E15:E38)</f>
        <v>6270763</v>
      </c>
      <c r="F14" s="39">
        <f t="shared" si="1"/>
        <v>6275045</v>
      </c>
    </row>
    <row r="15" spans="1:6" s="34" customFormat="1" ht="89.25" x14ac:dyDescent="0.25">
      <c r="A15" s="40" t="s">
        <v>143</v>
      </c>
      <c r="B15" s="41" t="s">
        <v>144</v>
      </c>
      <c r="C15" s="41" t="s">
        <v>145</v>
      </c>
      <c r="D15" s="42">
        <v>20</v>
      </c>
      <c r="E15" s="42">
        <v>20</v>
      </c>
      <c r="F15" s="42">
        <v>20</v>
      </c>
    </row>
    <row r="16" spans="1:6" s="34" customFormat="1" ht="89.25" x14ac:dyDescent="0.25">
      <c r="A16" s="40" t="s">
        <v>97</v>
      </c>
      <c r="B16" s="41" t="s">
        <v>146</v>
      </c>
      <c r="C16" s="41" t="s">
        <v>147</v>
      </c>
      <c r="D16" s="42">
        <v>5164</v>
      </c>
      <c r="E16" s="42">
        <v>5164</v>
      </c>
      <c r="F16" s="42">
        <v>5164</v>
      </c>
    </row>
    <row r="17" spans="1:9" s="34" customFormat="1" ht="63.75" x14ac:dyDescent="0.25">
      <c r="A17" s="40" t="s">
        <v>148</v>
      </c>
      <c r="B17" s="41" t="s">
        <v>149</v>
      </c>
      <c r="C17" s="41" t="s">
        <v>150</v>
      </c>
      <c r="D17" s="42">
        <v>8388</v>
      </c>
      <c r="E17" s="42">
        <v>8388</v>
      </c>
      <c r="F17" s="42">
        <v>8388</v>
      </c>
    </row>
    <row r="18" spans="1:9" s="34" customFormat="1" ht="38.25" x14ac:dyDescent="0.25">
      <c r="A18" s="40" t="s">
        <v>151</v>
      </c>
      <c r="B18" s="41" t="s">
        <v>152</v>
      </c>
      <c r="C18" s="41" t="s">
        <v>153</v>
      </c>
      <c r="D18" s="42">
        <v>61200</v>
      </c>
      <c r="E18" s="42">
        <v>61200</v>
      </c>
      <c r="F18" s="42">
        <v>61200</v>
      </c>
    </row>
    <row r="19" spans="1:9" s="34" customFormat="1" ht="63.75" x14ac:dyDescent="0.25">
      <c r="A19" s="40" t="s">
        <v>151</v>
      </c>
      <c r="B19" s="41" t="s">
        <v>152</v>
      </c>
      <c r="C19" s="41" t="s">
        <v>154</v>
      </c>
      <c r="D19" s="42">
        <v>17529</v>
      </c>
      <c r="E19" s="42">
        <v>17529</v>
      </c>
      <c r="F19" s="42">
        <v>17529</v>
      </c>
    </row>
    <row r="20" spans="1:9" s="34" customFormat="1" ht="25.5" x14ac:dyDescent="0.25">
      <c r="A20" s="40" t="s">
        <v>155</v>
      </c>
      <c r="B20" s="41" t="s">
        <v>156</v>
      </c>
      <c r="C20" s="41" t="s">
        <v>157</v>
      </c>
      <c r="D20" s="42">
        <v>156089</v>
      </c>
      <c r="E20" s="42">
        <v>113232</v>
      </c>
      <c r="F20" s="42">
        <v>113232</v>
      </c>
    </row>
    <row r="21" spans="1:9" s="34" customFormat="1" ht="25.5" x14ac:dyDescent="0.25">
      <c r="A21" s="40" t="s">
        <v>143</v>
      </c>
      <c r="B21" s="41" t="s">
        <v>144</v>
      </c>
      <c r="C21" s="108" t="s">
        <v>158</v>
      </c>
      <c r="D21" s="42">
        <v>1957</v>
      </c>
      <c r="E21" s="42">
        <v>1957</v>
      </c>
      <c r="F21" s="42">
        <v>1957</v>
      </c>
      <c r="G21" s="78"/>
      <c r="H21" s="78"/>
      <c r="I21" s="78"/>
    </row>
    <row r="22" spans="1:9" s="34" customFormat="1" x14ac:dyDescent="0.25">
      <c r="A22" s="40" t="s">
        <v>97</v>
      </c>
      <c r="B22" s="41" t="s">
        <v>146</v>
      </c>
      <c r="C22" s="109"/>
      <c r="D22" s="42">
        <v>636884</v>
      </c>
      <c r="E22" s="42">
        <v>636884</v>
      </c>
      <c r="F22" s="42">
        <v>636884</v>
      </c>
    </row>
    <row r="23" spans="1:9" s="34" customFormat="1" ht="25.5" x14ac:dyDescent="0.25">
      <c r="A23" s="40" t="s">
        <v>148</v>
      </c>
      <c r="B23" s="41" t="s">
        <v>149</v>
      </c>
      <c r="C23" s="109"/>
      <c r="D23" s="42">
        <v>42764</v>
      </c>
      <c r="E23" s="42">
        <v>42764</v>
      </c>
      <c r="F23" s="42">
        <v>42764</v>
      </c>
    </row>
    <row r="24" spans="1:9" s="34" customFormat="1" x14ac:dyDescent="0.25">
      <c r="A24" s="40" t="s">
        <v>159</v>
      </c>
      <c r="B24" s="41" t="s">
        <v>160</v>
      </c>
      <c r="C24" s="109"/>
      <c r="D24" s="42">
        <v>104487</v>
      </c>
      <c r="E24" s="42">
        <v>104487</v>
      </c>
      <c r="F24" s="42">
        <v>104487</v>
      </c>
    </row>
    <row r="25" spans="1:9" s="34" customFormat="1" x14ac:dyDescent="0.25">
      <c r="A25" s="40" t="s">
        <v>151</v>
      </c>
      <c r="B25" s="41" t="s">
        <v>152</v>
      </c>
      <c r="C25" s="109"/>
      <c r="D25" s="42">
        <v>290820</v>
      </c>
      <c r="E25" s="42">
        <v>290820</v>
      </c>
      <c r="F25" s="42">
        <v>290820</v>
      </c>
    </row>
    <row r="26" spans="1:9" s="34" customFormat="1" ht="25.5" x14ac:dyDescent="0.25">
      <c r="A26" s="40" t="s">
        <v>155</v>
      </c>
      <c r="B26" s="41" t="s">
        <v>156</v>
      </c>
      <c r="C26" s="109"/>
      <c r="D26" s="42">
        <v>3305</v>
      </c>
      <c r="E26" s="42">
        <v>3305</v>
      </c>
      <c r="F26" s="42">
        <v>3305</v>
      </c>
    </row>
    <row r="27" spans="1:9" s="34" customFormat="1" ht="25.5" x14ac:dyDescent="0.25">
      <c r="A27" s="40" t="s">
        <v>161</v>
      </c>
      <c r="B27" s="41" t="s">
        <v>162</v>
      </c>
      <c r="C27" s="109"/>
      <c r="D27" s="42">
        <v>434</v>
      </c>
      <c r="E27" s="42">
        <v>434</v>
      </c>
      <c r="F27" s="42">
        <v>434</v>
      </c>
    </row>
    <row r="28" spans="1:9" s="34" customFormat="1" ht="25.5" x14ac:dyDescent="0.25">
      <c r="A28" s="40" t="s">
        <v>163</v>
      </c>
      <c r="B28" s="41" t="s">
        <v>164</v>
      </c>
      <c r="C28" s="109"/>
      <c r="D28" s="42">
        <v>7416</v>
      </c>
      <c r="E28" s="42">
        <v>7416</v>
      </c>
      <c r="F28" s="42">
        <v>7416</v>
      </c>
    </row>
    <row r="29" spans="1:9" s="34" customFormat="1" ht="25.5" x14ac:dyDescent="0.25">
      <c r="A29" s="40" t="s">
        <v>165</v>
      </c>
      <c r="B29" s="41" t="s">
        <v>166</v>
      </c>
      <c r="C29" s="109"/>
      <c r="D29" s="42">
        <v>3748</v>
      </c>
      <c r="E29" s="42">
        <v>3748</v>
      </c>
      <c r="F29" s="42">
        <v>3748</v>
      </c>
    </row>
    <row r="30" spans="1:9" s="34" customFormat="1" x14ac:dyDescent="0.25">
      <c r="A30" s="40" t="s">
        <v>167</v>
      </c>
      <c r="B30" s="41" t="s">
        <v>168</v>
      </c>
      <c r="C30" s="110"/>
      <c r="D30" s="42">
        <v>3533</v>
      </c>
      <c r="E30" s="42">
        <v>3533</v>
      </c>
      <c r="F30" s="42">
        <v>3533</v>
      </c>
    </row>
    <row r="31" spans="1:9" s="34" customFormat="1" ht="25.5" x14ac:dyDescent="0.25">
      <c r="A31" s="40" t="s">
        <v>143</v>
      </c>
      <c r="B31" s="41" t="s">
        <v>144</v>
      </c>
      <c r="C31" s="108" t="s">
        <v>169</v>
      </c>
      <c r="D31" s="42">
        <v>121761</v>
      </c>
      <c r="E31" s="42">
        <v>121761</v>
      </c>
      <c r="F31" s="42">
        <v>121761</v>
      </c>
    </row>
    <row r="32" spans="1:9" s="34" customFormat="1" x14ac:dyDescent="0.25">
      <c r="A32" s="40" t="s">
        <v>151</v>
      </c>
      <c r="B32" s="41" t="s">
        <v>152</v>
      </c>
      <c r="C32" s="109"/>
      <c r="D32" s="42">
        <v>143076</v>
      </c>
      <c r="E32" s="42">
        <v>143076</v>
      </c>
      <c r="F32" s="42">
        <v>143076</v>
      </c>
    </row>
    <row r="33" spans="1:6" s="34" customFormat="1" ht="25.5" x14ac:dyDescent="0.25">
      <c r="A33" s="40" t="s">
        <v>155</v>
      </c>
      <c r="B33" s="41" t="s">
        <v>156</v>
      </c>
      <c r="C33" s="109"/>
      <c r="D33" s="42">
        <v>76033</v>
      </c>
      <c r="E33" s="42">
        <v>76033</v>
      </c>
      <c r="F33" s="42">
        <v>76033</v>
      </c>
    </row>
    <row r="34" spans="1:6" s="34" customFormat="1" ht="25.5" x14ac:dyDescent="0.25">
      <c r="A34" s="40" t="s">
        <v>163</v>
      </c>
      <c r="B34" s="41" t="s">
        <v>164</v>
      </c>
      <c r="C34" s="110"/>
      <c r="D34" s="42">
        <v>3583044</v>
      </c>
      <c r="E34" s="42">
        <v>3583044</v>
      </c>
      <c r="F34" s="42">
        <v>3583044</v>
      </c>
    </row>
    <row r="35" spans="1:6" s="34" customFormat="1" ht="38.25" x14ac:dyDescent="0.25">
      <c r="A35" s="40" t="s">
        <v>97</v>
      </c>
      <c r="B35" s="41" t="s">
        <v>146</v>
      </c>
      <c r="C35" s="16" t="s">
        <v>170</v>
      </c>
      <c r="D35" s="42">
        <v>701822</v>
      </c>
      <c r="E35" s="42">
        <v>768378</v>
      </c>
      <c r="F35" s="42">
        <v>772660</v>
      </c>
    </row>
    <row r="36" spans="1:6" s="34" customFormat="1" ht="25.5" x14ac:dyDescent="0.25">
      <c r="A36" s="40" t="s">
        <v>151</v>
      </c>
      <c r="B36" s="41" t="s">
        <v>152</v>
      </c>
      <c r="C36" s="41" t="s">
        <v>171</v>
      </c>
      <c r="D36" s="42">
        <v>110522</v>
      </c>
      <c r="E36" s="42">
        <v>110522</v>
      </c>
      <c r="F36" s="42">
        <v>110522</v>
      </c>
    </row>
    <row r="37" spans="1:6" s="34" customFormat="1" ht="25.5" x14ac:dyDescent="0.25">
      <c r="A37" s="40" t="s">
        <v>151</v>
      </c>
      <c r="B37" s="41" t="s">
        <v>152</v>
      </c>
      <c r="C37" s="41" t="s">
        <v>172</v>
      </c>
      <c r="D37" s="42">
        <v>39376</v>
      </c>
      <c r="E37" s="42">
        <v>39376</v>
      </c>
      <c r="F37" s="42">
        <v>39376</v>
      </c>
    </row>
    <row r="38" spans="1:6" s="34" customFormat="1" ht="25.5" x14ac:dyDescent="0.25">
      <c r="A38" s="40" t="s">
        <v>163</v>
      </c>
      <c r="B38" s="41" t="s">
        <v>164</v>
      </c>
      <c r="C38" s="41" t="s">
        <v>173</v>
      </c>
      <c r="D38" s="42">
        <v>95769</v>
      </c>
      <c r="E38" s="42">
        <v>127692</v>
      </c>
      <c r="F38" s="42">
        <v>127692</v>
      </c>
    </row>
    <row r="39" spans="1:6" s="34" customFormat="1" ht="25.5" x14ac:dyDescent="0.25">
      <c r="A39" s="36"/>
      <c r="B39" s="37" t="s">
        <v>174</v>
      </c>
      <c r="C39" s="38"/>
      <c r="D39" s="39">
        <f>SUM(D40:D51)</f>
        <v>25315960</v>
      </c>
      <c r="E39" s="39">
        <f t="shared" ref="E39:F39" si="2">SUM(E40:E51)</f>
        <v>25657618</v>
      </c>
      <c r="F39" s="39">
        <f t="shared" si="2"/>
        <v>25792948</v>
      </c>
    </row>
    <row r="40" spans="1:6" s="34" customFormat="1" ht="38.25" x14ac:dyDescent="0.25">
      <c r="A40" s="40" t="s">
        <v>175</v>
      </c>
      <c r="B40" s="41" t="s">
        <v>176</v>
      </c>
      <c r="C40" s="41" t="s">
        <v>177</v>
      </c>
      <c r="D40" s="42">
        <v>68298</v>
      </c>
      <c r="E40" s="42">
        <v>399553</v>
      </c>
      <c r="F40" s="42">
        <v>404953</v>
      </c>
    </row>
    <row r="41" spans="1:6" s="34" customFormat="1" ht="38.25" x14ac:dyDescent="0.25">
      <c r="A41" s="40" t="s">
        <v>175</v>
      </c>
      <c r="B41" s="41" t="s">
        <v>176</v>
      </c>
      <c r="C41" s="41" t="s">
        <v>178</v>
      </c>
      <c r="D41" s="42">
        <v>416859</v>
      </c>
      <c r="E41" s="42">
        <v>419344</v>
      </c>
      <c r="F41" s="42">
        <v>419344</v>
      </c>
    </row>
    <row r="42" spans="1:6" s="34" customFormat="1" ht="83.25" customHeight="1" x14ac:dyDescent="0.25">
      <c r="A42" s="40" t="s">
        <v>179</v>
      </c>
      <c r="B42" s="41" t="s">
        <v>180</v>
      </c>
      <c r="C42" s="41" t="s">
        <v>181</v>
      </c>
      <c r="D42" s="42">
        <v>4307948</v>
      </c>
      <c r="E42" s="42">
        <v>4307948</v>
      </c>
      <c r="F42" s="42">
        <v>4307948</v>
      </c>
    </row>
    <row r="43" spans="1:6" s="34" customFormat="1" ht="63.75" x14ac:dyDescent="0.25">
      <c r="A43" s="40" t="s">
        <v>182</v>
      </c>
      <c r="B43" s="41" t="s">
        <v>183</v>
      </c>
      <c r="C43" s="41" t="s">
        <v>184</v>
      </c>
      <c r="D43" s="42">
        <v>0</v>
      </c>
      <c r="E43" s="42">
        <v>7918</v>
      </c>
      <c r="F43" s="42">
        <v>137848</v>
      </c>
    </row>
    <row r="44" spans="1:6" s="34" customFormat="1" ht="44.25" customHeight="1" x14ac:dyDescent="0.25">
      <c r="A44" s="40" t="s">
        <v>185</v>
      </c>
      <c r="B44" s="41" t="s">
        <v>186</v>
      </c>
      <c r="C44" s="41" t="s">
        <v>187</v>
      </c>
      <c r="D44" s="42">
        <v>198</v>
      </c>
      <c r="E44" s="42">
        <v>198</v>
      </c>
      <c r="F44" s="42">
        <v>198</v>
      </c>
    </row>
    <row r="45" spans="1:6" s="34" customFormat="1" ht="40.5" customHeight="1" x14ac:dyDescent="0.25">
      <c r="A45" s="40" t="s">
        <v>11</v>
      </c>
      <c r="B45" s="41"/>
      <c r="C45" s="41" t="s">
        <v>188</v>
      </c>
      <c r="D45" s="42">
        <v>2534034</v>
      </c>
      <c r="E45" s="42">
        <v>2534034</v>
      </c>
      <c r="F45" s="42">
        <v>2534034</v>
      </c>
    </row>
    <row r="46" spans="1:6" s="34" customFormat="1" ht="56.25" customHeight="1" x14ac:dyDescent="0.25">
      <c r="A46" s="40" t="s">
        <v>11</v>
      </c>
      <c r="B46" s="41"/>
      <c r="C46" s="41" t="s">
        <v>189</v>
      </c>
      <c r="D46" s="42">
        <v>17973675</v>
      </c>
      <c r="E46" s="42">
        <v>17973675</v>
      </c>
      <c r="F46" s="42">
        <v>17973675</v>
      </c>
    </row>
    <row r="47" spans="1:6" s="34" customFormat="1" ht="121.5" customHeight="1" x14ac:dyDescent="0.25">
      <c r="A47" s="40" t="s">
        <v>190</v>
      </c>
      <c r="B47" s="41" t="s">
        <v>191</v>
      </c>
      <c r="C47" s="41" t="s">
        <v>192</v>
      </c>
      <c r="D47" s="42">
        <v>-45499</v>
      </c>
      <c r="E47" s="42">
        <v>-45499</v>
      </c>
      <c r="F47" s="42">
        <v>-45499</v>
      </c>
    </row>
    <row r="48" spans="1:6" s="34" customFormat="1" ht="96.75" customHeight="1" x14ac:dyDescent="0.25">
      <c r="A48" s="40" t="s">
        <v>193</v>
      </c>
      <c r="B48" s="41" t="s">
        <v>194</v>
      </c>
      <c r="C48" s="41" t="s">
        <v>195</v>
      </c>
      <c r="D48" s="42">
        <v>-139304</v>
      </c>
      <c r="E48" s="42">
        <v>-139304</v>
      </c>
      <c r="F48" s="42">
        <v>-139304</v>
      </c>
    </row>
    <row r="49" spans="1:6" s="34" customFormat="1" ht="108.75" customHeight="1" x14ac:dyDescent="0.25">
      <c r="A49" s="40" t="s">
        <v>196</v>
      </c>
      <c r="B49" s="41" t="s">
        <v>197</v>
      </c>
      <c r="C49" s="41" t="s">
        <v>198</v>
      </c>
      <c r="D49" s="42">
        <v>45499</v>
      </c>
      <c r="E49" s="42">
        <v>45499</v>
      </c>
      <c r="F49" s="42">
        <v>45499</v>
      </c>
    </row>
    <row r="50" spans="1:6" s="34" customFormat="1" ht="83.25" customHeight="1" x14ac:dyDescent="0.25">
      <c r="A50" s="40" t="s">
        <v>39</v>
      </c>
      <c r="B50" s="41" t="s">
        <v>199</v>
      </c>
      <c r="C50" s="41" t="s">
        <v>200</v>
      </c>
      <c r="D50" s="42">
        <v>139304</v>
      </c>
      <c r="E50" s="42">
        <v>139304</v>
      </c>
      <c r="F50" s="42">
        <v>139304</v>
      </c>
    </row>
    <row r="51" spans="1:6" s="34" customFormat="1" ht="137.25" customHeight="1" x14ac:dyDescent="0.25">
      <c r="A51" s="40" t="s">
        <v>185</v>
      </c>
      <c r="B51" s="41" t="s">
        <v>186</v>
      </c>
      <c r="C51" s="41" t="s">
        <v>208</v>
      </c>
      <c r="D51" s="74">
        <v>14948</v>
      </c>
      <c r="E51" s="74">
        <v>14948</v>
      </c>
      <c r="F51" s="74">
        <v>14948</v>
      </c>
    </row>
    <row r="52" spans="1:6" s="34" customFormat="1" x14ac:dyDescent="0.25">
      <c r="A52" s="36"/>
      <c r="B52" s="37" t="s">
        <v>104</v>
      </c>
      <c r="C52" s="38"/>
      <c r="D52" s="39">
        <f>SUM(D53:D56)</f>
        <v>486344</v>
      </c>
      <c r="E52" s="39">
        <f>SUM(E53:E56)</f>
        <v>487164</v>
      </c>
      <c r="F52" s="39">
        <f>SUM(F53:F56)</f>
        <v>487164</v>
      </c>
    </row>
    <row r="53" spans="1:6" s="34" customFormat="1" ht="152.25" customHeight="1" x14ac:dyDescent="0.25">
      <c r="A53" s="40" t="s">
        <v>105</v>
      </c>
      <c r="B53" s="41" t="s">
        <v>106</v>
      </c>
      <c r="C53" s="41" t="s">
        <v>107</v>
      </c>
      <c r="D53" s="42">
        <v>287600</v>
      </c>
      <c r="E53" s="42">
        <v>287600</v>
      </c>
      <c r="F53" s="42">
        <v>287600</v>
      </c>
    </row>
    <row r="54" spans="1:6" s="34" customFormat="1" ht="42" customHeight="1" x14ac:dyDescent="0.25">
      <c r="A54" s="40" t="s">
        <v>108</v>
      </c>
      <c r="B54" s="41" t="s">
        <v>109</v>
      </c>
      <c r="C54" s="41" t="s">
        <v>110</v>
      </c>
      <c r="D54" s="42">
        <v>197197</v>
      </c>
      <c r="E54" s="42">
        <v>197197</v>
      </c>
      <c r="F54" s="42">
        <v>197197</v>
      </c>
    </row>
    <row r="55" spans="1:6" s="34" customFormat="1" ht="110.25" customHeight="1" x14ac:dyDescent="0.25">
      <c r="A55" s="40" t="s">
        <v>111</v>
      </c>
      <c r="B55" s="41" t="s">
        <v>112</v>
      </c>
      <c r="C55" s="41" t="s">
        <v>113</v>
      </c>
      <c r="D55" s="42">
        <v>820</v>
      </c>
      <c r="E55" s="42">
        <v>1640</v>
      </c>
      <c r="F55" s="42">
        <v>1640</v>
      </c>
    </row>
    <row r="56" spans="1:6" s="34" customFormat="1" ht="25.5" x14ac:dyDescent="0.25">
      <c r="A56" s="40" t="s">
        <v>24</v>
      </c>
      <c r="B56" s="41" t="s">
        <v>25</v>
      </c>
      <c r="C56" s="41" t="s">
        <v>114</v>
      </c>
      <c r="D56" s="42">
        <v>727</v>
      </c>
      <c r="E56" s="42">
        <v>727</v>
      </c>
      <c r="F56" s="42">
        <v>727</v>
      </c>
    </row>
    <row r="57" spans="1:6" s="34" customFormat="1" x14ac:dyDescent="0.25">
      <c r="A57" s="36"/>
      <c r="B57" s="37" t="s">
        <v>53</v>
      </c>
      <c r="C57" s="38"/>
      <c r="D57" s="39">
        <f>SUM(D58:D66)</f>
        <v>58633154</v>
      </c>
      <c r="E57" s="39">
        <f t="shared" ref="E57:F57" si="3">SUM(E58:E66)</f>
        <v>44081600</v>
      </c>
      <c r="F57" s="39">
        <f t="shared" si="3"/>
        <v>45130951</v>
      </c>
    </row>
    <row r="58" spans="1:6" s="34" customFormat="1" ht="38.25" x14ac:dyDescent="0.25">
      <c r="A58" s="50" t="s">
        <v>54</v>
      </c>
      <c r="B58" s="26" t="s">
        <v>55</v>
      </c>
      <c r="C58" s="26" t="s">
        <v>56</v>
      </c>
      <c r="D58" s="27">
        <v>201600</v>
      </c>
      <c r="E58" s="27">
        <v>201600</v>
      </c>
      <c r="F58" s="27">
        <v>201600</v>
      </c>
    </row>
    <row r="59" spans="1:6" s="34" customFormat="1" ht="38.25" x14ac:dyDescent="0.25">
      <c r="A59" s="50" t="s">
        <v>54</v>
      </c>
      <c r="B59" s="26" t="s">
        <v>55</v>
      </c>
      <c r="C59" s="26" t="s">
        <v>57</v>
      </c>
      <c r="D59" s="75">
        <v>22200</v>
      </c>
      <c r="E59" s="75">
        <v>22200</v>
      </c>
      <c r="F59" s="75">
        <v>22200</v>
      </c>
    </row>
    <row r="60" spans="1:6" s="34" customFormat="1" ht="51" x14ac:dyDescent="0.25">
      <c r="A60" s="40" t="s">
        <v>58</v>
      </c>
      <c r="B60" s="41" t="s">
        <v>59</v>
      </c>
      <c r="C60" s="41" t="s">
        <v>60</v>
      </c>
      <c r="D60" s="42">
        <v>64250</v>
      </c>
      <c r="E60" s="42">
        <v>71805</v>
      </c>
      <c r="F60" s="42">
        <v>76314</v>
      </c>
    </row>
    <row r="61" spans="1:6" s="34" customFormat="1" ht="25.5" x14ac:dyDescent="0.25">
      <c r="A61" s="40" t="s">
        <v>61</v>
      </c>
      <c r="B61" s="41" t="s">
        <v>62</v>
      </c>
      <c r="C61" s="41" t="s">
        <v>63</v>
      </c>
      <c r="D61" s="42">
        <v>10221293</v>
      </c>
      <c r="E61" s="42">
        <v>9893793</v>
      </c>
      <c r="F61" s="42">
        <v>9893793</v>
      </c>
    </row>
    <row r="62" spans="1:6" s="34" customFormat="1" ht="38.25" x14ac:dyDescent="0.25">
      <c r="A62" s="40" t="s">
        <v>64</v>
      </c>
      <c r="B62" s="76" t="s">
        <v>65</v>
      </c>
      <c r="C62" s="77" t="s">
        <v>66</v>
      </c>
      <c r="D62" s="75">
        <f>14939119-7234394</f>
        <v>7704725</v>
      </c>
      <c r="E62" s="75">
        <f>10809961-7234394</f>
        <v>3575567</v>
      </c>
      <c r="F62" s="75">
        <f>10809961-7234394</f>
        <v>3575567</v>
      </c>
    </row>
    <row r="63" spans="1:6" s="34" customFormat="1" ht="38.25" x14ac:dyDescent="0.25">
      <c r="A63" s="48" t="s">
        <v>67</v>
      </c>
      <c r="B63" s="26" t="s">
        <v>68</v>
      </c>
      <c r="C63" s="41" t="s">
        <v>69</v>
      </c>
      <c r="D63" s="42">
        <v>18380486</v>
      </c>
      <c r="E63" s="42">
        <v>19278035</v>
      </c>
      <c r="F63" s="42">
        <v>20322877</v>
      </c>
    </row>
    <row r="64" spans="1:6" s="34" customFormat="1" ht="38.25" x14ac:dyDescent="0.25">
      <c r="A64" s="48" t="s">
        <v>70</v>
      </c>
      <c r="B64" s="26" t="s">
        <v>71</v>
      </c>
      <c r="C64" s="41" t="s">
        <v>72</v>
      </c>
      <c r="D64" s="42">
        <v>22000000</v>
      </c>
      <c r="E64" s="42">
        <v>11000000</v>
      </c>
      <c r="F64" s="42">
        <v>11000000</v>
      </c>
    </row>
    <row r="65" spans="1:6" s="34" customFormat="1" ht="51" x14ac:dyDescent="0.25">
      <c r="A65" s="48" t="s">
        <v>73</v>
      </c>
      <c r="B65" s="41" t="s">
        <v>74</v>
      </c>
      <c r="C65" s="77" t="s">
        <v>75</v>
      </c>
      <c r="D65" s="42">
        <v>38600</v>
      </c>
      <c r="E65" s="42">
        <v>38600</v>
      </c>
      <c r="F65" s="42">
        <v>38600</v>
      </c>
    </row>
    <row r="66" spans="1:6" s="34" customFormat="1" ht="51" x14ac:dyDescent="0.25">
      <c r="A66" s="48" t="s">
        <v>24</v>
      </c>
      <c r="B66" s="26" t="s">
        <v>76</v>
      </c>
      <c r="C66" s="41" t="s">
        <v>77</v>
      </c>
      <c r="D66" s="42">
        <v>0</v>
      </c>
      <c r="E66" s="42">
        <v>0</v>
      </c>
      <c r="F66" s="42">
        <v>0</v>
      </c>
    </row>
    <row r="67" spans="1:6" s="49" customFormat="1" ht="12.75" x14ac:dyDescent="0.25">
      <c r="A67" s="47"/>
      <c r="B67" s="37" t="s">
        <v>27</v>
      </c>
      <c r="C67" s="38"/>
      <c r="D67" s="39">
        <f>D68+D72+D78+D86+D89</f>
        <v>5479105</v>
      </c>
      <c r="E67" s="39">
        <f t="shared" ref="E67:F67" si="4">E68+E72+E78+E86+E89</f>
        <v>5490921</v>
      </c>
      <c r="F67" s="39">
        <f t="shared" si="4"/>
        <v>5490921</v>
      </c>
    </row>
    <row r="68" spans="1:6" s="49" customFormat="1" ht="18" customHeight="1" x14ac:dyDescent="0.25">
      <c r="A68" s="50"/>
      <c r="B68" s="51"/>
      <c r="C68" s="111" t="s">
        <v>28</v>
      </c>
      <c r="D68" s="52">
        <f>D69+D70+D71</f>
        <v>3385</v>
      </c>
      <c r="E68" s="52">
        <f t="shared" ref="E68:F68" si="5">E69+E70+E71</f>
        <v>3385</v>
      </c>
      <c r="F68" s="52">
        <f t="shared" si="5"/>
        <v>3385</v>
      </c>
    </row>
    <row r="69" spans="1:6" s="49" customFormat="1" ht="25.5" x14ac:dyDescent="0.25">
      <c r="A69" s="48" t="s">
        <v>29</v>
      </c>
      <c r="B69" s="26" t="s">
        <v>30</v>
      </c>
      <c r="C69" s="112"/>
      <c r="D69" s="27">
        <v>2321</v>
      </c>
      <c r="E69" s="27">
        <v>2321</v>
      </c>
      <c r="F69" s="27">
        <v>2321</v>
      </c>
    </row>
    <row r="70" spans="1:6" s="49" customFormat="1" ht="25.5" x14ac:dyDescent="0.25">
      <c r="A70" s="48" t="s">
        <v>31</v>
      </c>
      <c r="B70" s="53" t="s">
        <v>32</v>
      </c>
      <c r="C70" s="112"/>
      <c r="D70" s="27">
        <v>299</v>
      </c>
      <c r="E70" s="27">
        <v>299</v>
      </c>
      <c r="F70" s="27">
        <v>299</v>
      </c>
    </row>
    <row r="71" spans="1:6" s="49" customFormat="1" ht="38.25" x14ac:dyDescent="0.25">
      <c r="A71" s="48" t="s">
        <v>33</v>
      </c>
      <c r="B71" s="53" t="s">
        <v>34</v>
      </c>
      <c r="C71" s="113"/>
      <c r="D71" s="54">
        <v>765</v>
      </c>
      <c r="E71" s="54">
        <v>765</v>
      </c>
      <c r="F71" s="54">
        <v>765</v>
      </c>
    </row>
    <row r="72" spans="1:6" s="49" customFormat="1" ht="17.25" customHeight="1" x14ac:dyDescent="0.25">
      <c r="A72" s="48"/>
      <c r="B72" s="53"/>
      <c r="C72" s="111" t="s">
        <v>35</v>
      </c>
      <c r="D72" s="55">
        <f>D73+D74+D75+D76+D77</f>
        <v>155055</v>
      </c>
      <c r="E72" s="55">
        <f t="shared" ref="E72:F72" si="6">E73+E74+E75+E76+E77</f>
        <v>155055</v>
      </c>
      <c r="F72" s="55">
        <f t="shared" si="6"/>
        <v>155055</v>
      </c>
    </row>
    <row r="73" spans="1:6" s="49" customFormat="1" ht="25.5" x14ac:dyDescent="0.25">
      <c r="A73" s="56" t="s">
        <v>36</v>
      </c>
      <c r="B73" s="26" t="s">
        <v>37</v>
      </c>
      <c r="C73" s="112"/>
      <c r="D73" s="42">
        <v>27379</v>
      </c>
      <c r="E73" s="42">
        <v>27379</v>
      </c>
      <c r="F73" s="42">
        <v>27379</v>
      </c>
    </row>
    <row r="74" spans="1:6" s="49" customFormat="1" ht="25.5" x14ac:dyDescent="0.25">
      <c r="A74" s="48" t="s">
        <v>29</v>
      </c>
      <c r="B74" s="26" t="s">
        <v>30</v>
      </c>
      <c r="C74" s="112"/>
      <c r="D74" s="27">
        <f>55157-8408</f>
        <v>46749</v>
      </c>
      <c r="E74" s="27">
        <f t="shared" ref="E74:F74" si="7">55157-8408</f>
        <v>46749</v>
      </c>
      <c r="F74" s="27">
        <f t="shared" si="7"/>
        <v>46749</v>
      </c>
    </row>
    <row r="75" spans="1:6" s="49" customFormat="1" ht="25.5" x14ac:dyDescent="0.25">
      <c r="A75" s="48" t="s">
        <v>38</v>
      </c>
      <c r="B75" s="26" t="s">
        <v>32</v>
      </c>
      <c r="C75" s="112"/>
      <c r="D75" s="42">
        <v>12807</v>
      </c>
      <c r="E75" s="42">
        <v>12807</v>
      </c>
      <c r="F75" s="42">
        <v>12807</v>
      </c>
    </row>
    <row r="76" spans="1:6" s="49" customFormat="1" ht="38.25" x14ac:dyDescent="0.25">
      <c r="A76" s="48" t="s">
        <v>33</v>
      </c>
      <c r="B76" s="26" t="s">
        <v>34</v>
      </c>
      <c r="C76" s="112"/>
      <c r="D76" s="42">
        <v>10331</v>
      </c>
      <c r="E76" s="42">
        <v>10331</v>
      </c>
      <c r="F76" s="42">
        <v>10331</v>
      </c>
    </row>
    <row r="77" spans="1:6" s="49" customFormat="1" ht="25.5" x14ac:dyDescent="0.25">
      <c r="A77" s="48" t="s">
        <v>39</v>
      </c>
      <c r="B77" s="26" t="s">
        <v>40</v>
      </c>
      <c r="C77" s="113"/>
      <c r="D77" s="42">
        <v>57789</v>
      </c>
      <c r="E77" s="42">
        <v>57789</v>
      </c>
      <c r="F77" s="42">
        <v>57789</v>
      </c>
    </row>
    <row r="78" spans="1:6" s="49" customFormat="1" ht="15.75" customHeight="1" x14ac:dyDescent="0.25">
      <c r="A78" s="48"/>
      <c r="B78" s="26"/>
      <c r="C78" s="100" t="s">
        <v>41</v>
      </c>
      <c r="D78" s="57">
        <f>D79+D80+D81+D82+D83+D84+D85</f>
        <v>2579165</v>
      </c>
      <c r="E78" s="57">
        <f t="shared" ref="E78:F78" si="8">E79+E80+E81+E82+E83+E84+E85</f>
        <v>2579165</v>
      </c>
      <c r="F78" s="57">
        <f t="shared" si="8"/>
        <v>2579165</v>
      </c>
    </row>
    <row r="79" spans="1:6" s="49" customFormat="1" ht="25.5" x14ac:dyDescent="0.25">
      <c r="A79" s="48" t="s">
        <v>42</v>
      </c>
      <c r="B79" s="26" t="s">
        <v>43</v>
      </c>
      <c r="C79" s="101"/>
      <c r="D79" s="42">
        <v>1902896</v>
      </c>
      <c r="E79" s="42">
        <v>1902896</v>
      </c>
      <c r="F79" s="42">
        <v>1902896</v>
      </c>
    </row>
    <row r="80" spans="1:6" s="49" customFormat="1" ht="63.75" x14ac:dyDescent="0.25">
      <c r="A80" s="48" t="s">
        <v>44</v>
      </c>
      <c r="B80" s="26" t="s">
        <v>45</v>
      </c>
      <c r="C80" s="101"/>
      <c r="D80" s="42">
        <v>389142</v>
      </c>
      <c r="E80" s="42">
        <v>389142</v>
      </c>
      <c r="F80" s="42">
        <v>389142</v>
      </c>
    </row>
    <row r="81" spans="1:6" s="49" customFormat="1" ht="25.5" x14ac:dyDescent="0.25">
      <c r="A81" s="56" t="s">
        <v>36</v>
      </c>
      <c r="B81" s="26" t="s">
        <v>37</v>
      </c>
      <c r="C81" s="101"/>
      <c r="D81" s="42">
        <v>34242</v>
      </c>
      <c r="E81" s="42">
        <v>34242</v>
      </c>
      <c r="F81" s="42">
        <v>34242</v>
      </c>
    </row>
    <row r="82" spans="1:6" s="49" customFormat="1" ht="25.5" x14ac:dyDescent="0.25">
      <c r="A82" s="48" t="s">
        <v>29</v>
      </c>
      <c r="B82" s="26" t="s">
        <v>30</v>
      </c>
      <c r="C82" s="101"/>
      <c r="D82" s="42">
        <v>117233</v>
      </c>
      <c r="E82" s="42">
        <v>117233</v>
      </c>
      <c r="F82" s="42">
        <v>117233</v>
      </c>
    </row>
    <row r="83" spans="1:6" s="49" customFormat="1" ht="25.5" x14ac:dyDescent="0.25">
      <c r="A83" s="48" t="s">
        <v>38</v>
      </c>
      <c r="B83" s="26" t="s">
        <v>32</v>
      </c>
      <c r="C83" s="101"/>
      <c r="D83" s="42">
        <v>30312</v>
      </c>
      <c r="E83" s="42">
        <v>30312</v>
      </c>
      <c r="F83" s="42">
        <v>30312</v>
      </c>
    </row>
    <row r="84" spans="1:6" s="49" customFormat="1" ht="38.25" x14ac:dyDescent="0.25">
      <c r="A84" s="48" t="s">
        <v>33</v>
      </c>
      <c r="B84" s="26" t="s">
        <v>34</v>
      </c>
      <c r="C84" s="101"/>
      <c r="D84" s="42">
        <v>14910</v>
      </c>
      <c r="E84" s="42">
        <v>14910</v>
      </c>
      <c r="F84" s="42">
        <v>14910</v>
      </c>
    </row>
    <row r="85" spans="1:6" s="49" customFormat="1" ht="25.5" x14ac:dyDescent="0.25">
      <c r="A85" s="48" t="s">
        <v>39</v>
      </c>
      <c r="B85" s="26" t="s">
        <v>40</v>
      </c>
      <c r="C85" s="102"/>
      <c r="D85" s="42">
        <v>90430</v>
      </c>
      <c r="E85" s="42">
        <v>90430</v>
      </c>
      <c r="F85" s="42">
        <v>90430</v>
      </c>
    </row>
    <row r="86" spans="1:6" s="49" customFormat="1" ht="14.25" customHeight="1" x14ac:dyDescent="0.25">
      <c r="A86" s="48"/>
      <c r="B86" s="26"/>
      <c r="C86" s="100" t="s">
        <v>46</v>
      </c>
      <c r="D86" s="28">
        <f>D87+D88</f>
        <v>2735033</v>
      </c>
      <c r="E86" s="28">
        <f t="shared" ref="E86:F86" si="9">E87+E88</f>
        <v>2746849</v>
      </c>
      <c r="F86" s="28">
        <f t="shared" si="9"/>
        <v>2746849</v>
      </c>
    </row>
    <row r="87" spans="1:6" s="49" customFormat="1" ht="25.5" x14ac:dyDescent="0.25">
      <c r="A87" s="48" t="s">
        <v>42</v>
      </c>
      <c r="B87" s="26" t="s">
        <v>43</v>
      </c>
      <c r="C87" s="101"/>
      <c r="D87" s="42">
        <v>2439899</v>
      </c>
      <c r="E87" s="42">
        <v>2439899</v>
      </c>
      <c r="F87" s="42">
        <v>2439899</v>
      </c>
    </row>
    <row r="88" spans="1:6" s="49" customFormat="1" ht="63.75" x14ac:dyDescent="0.25">
      <c r="A88" s="48" t="s">
        <v>44</v>
      </c>
      <c r="B88" s="26" t="s">
        <v>45</v>
      </c>
      <c r="C88" s="102"/>
      <c r="D88" s="42">
        <v>295134</v>
      </c>
      <c r="E88" s="42">
        <v>306950</v>
      </c>
      <c r="F88" s="42">
        <v>306950</v>
      </c>
    </row>
    <row r="89" spans="1:6" s="49" customFormat="1" ht="70.5" customHeight="1" x14ac:dyDescent="0.25">
      <c r="A89" s="73" t="s">
        <v>44</v>
      </c>
      <c r="B89" s="41" t="s">
        <v>45</v>
      </c>
      <c r="C89" s="16" t="s">
        <v>47</v>
      </c>
      <c r="D89" s="74">
        <v>6467</v>
      </c>
      <c r="E89" s="74">
        <v>6467</v>
      </c>
      <c r="F89" s="74">
        <v>6467</v>
      </c>
    </row>
    <row r="90" spans="1:6" s="34" customFormat="1" x14ac:dyDescent="0.25">
      <c r="A90" s="36"/>
      <c r="B90" s="37" t="s">
        <v>206</v>
      </c>
      <c r="C90" s="38"/>
      <c r="D90" s="39">
        <f>SUM(D91:D101)</f>
        <v>6534653</v>
      </c>
      <c r="E90" s="39">
        <f t="shared" ref="E90:F90" si="10">SUM(E91:E101)</f>
        <v>6559653</v>
      </c>
      <c r="F90" s="39">
        <f t="shared" si="10"/>
        <v>6559653</v>
      </c>
    </row>
    <row r="91" spans="1:6" s="34" customFormat="1" ht="38.25" x14ac:dyDescent="0.25">
      <c r="A91" s="40" t="s">
        <v>78</v>
      </c>
      <c r="B91" s="41" t="s">
        <v>79</v>
      </c>
      <c r="C91" s="41" t="s">
        <v>80</v>
      </c>
      <c r="D91" s="42">
        <v>28271</v>
      </c>
      <c r="E91" s="42">
        <v>28271</v>
      </c>
      <c r="F91" s="42">
        <v>28271</v>
      </c>
    </row>
    <row r="92" spans="1:6" s="34" customFormat="1" ht="114.75" x14ac:dyDescent="0.25">
      <c r="A92" s="40" t="s">
        <v>81</v>
      </c>
      <c r="B92" s="41" t="s">
        <v>82</v>
      </c>
      <c r="C92" s="41" t="s">
        <v>83</v>
      </c>
      <c r="D92" s="42">
        <v>52200</v>
      </c>
      <c r="E92" s="42">
        <v>52200</v>
      </c>
      <c r="F92" s="42">
        <v>52200</v>
      </c>
    </row>
    <row r="93" spans="1:6" s="34" customFormat="1" x14ac:dyDescent="0.25">
      <c r="A93" s="40" t="s">
        <v>84</v>
      </c>
      <c r="B93" s="41" t="s">
        <v>85</v>
      </c>
      <c r="C93" s="103" t="s">
        <v>86</v>
      </c>
      <c r="D93" s="42">
        <v>20574</v>
      </c>
      <c r="E93" s="42">
        <v>20574</v>
      </c>
      <c r="F93" s="42">
        <v>20574</v>
      </c>
    </row>
    <row r="94" spans="1:6" s="34" customFormat="1" ht="25.5" x14ac:dyDescent="0.25">
      <c r="A94" s="40" t="s">
        <v>87</v>
      </c>
      <c r="B94" s="41" t="s">
        <v>88</v>
      </c>
      <c r="C94" s="104"/>
      <c r="D94" s="42">
        <v>2232827</v>
      </c>
      <c r="E94" s="42">
        <v>2232827</v>
      </c>
      <c r="F94" s="42">
        <v>2232827</v>
      </c>
    </row>
    <row r="95" spans="1:6" s="34" customFormat="1" ht="25.5" x14ac:dyDescent="0.25">
      <c r="A95" s="40" t="s">
        <v>89</v>
      </c>
      <c r="B95" s="41" t="s">
        <v>90</v>
      </c>
      <c r="C95" s="104"/>
      <c r="D95" s="42">
        <v>21996</v>
      </c>
      <c r="E95" s="42">
        <v>21996</v>
      </c>
      <c r="F95" s="42">
        <v>21996</v>
      </c>
    </row>
    <row r="96" spans="1:6" s="34" customFormat="1" x14ac:dyDescent="0.25">
      <c r="A96" s="40" t="s">
        <v>91</v>
      </c>
      <c r="B96" s="41" t="s">
        <v>92</v>
      </c>
      <c r="C96" s="104"/>
      <c r="D96" s="42">
        <v>62292</v>
      </c>
      <c r="E96" s="42">
        <v>62292</v>
      </c>
      <c r="F96" s="42">
        <v>62292</v>
      </c>
    </row>
    <row r="97" spans="1:6" s="34" customFormat="1" x14ac:dyDescent="0.25">
      <c r="A97" s="40" t="s">
        <v>93</v>
      </c>
      <c r="B97" s="41" t="s">
        <v>94</v>
      </c>
      <c r="C97" s="104"/>
      <c r="D97" s="42">
        <v>3732237</v>
      </c>
      <c r="E97" s="42">
        <v>3732237</v>
      </c>
      <c r="F97" s="42">
        <v>3732237</v>
      </c>
    </row>
    <row r="98" spans="1:6" s="34" customFormat="1" x14ac:dyDescent="0.25">
      <c r="A98" s="40" t="s">
        <v>95</v>
      </c>
      <c r="B98" s="41" t="s">
        <v>96</v>
      </c>
      <c r="C98" s="104"/>
      <c r="D98" s="42">
        <v>269515</v>
      </c>
      <c r="E98" s="42">
        <v>269515</v>
      </c>
      <c r="F98" s="42">
        <v>269515</v>
      </c>
    </row>
    <row r="99" spans="1:6" s="34" customFormat="1" x14ac:dyDescent="0.25">
      <c r="A99" s="40" t="s">
        <v>97</v>
      </c>
      <c r="B99" s="41" t="s">
        <v>98</v>
      </c>
      <c r="C99" s="104"/>
      <c r="D99" s="42">
        <v>89518</v>
      </c>
      <c r="E99" s="42">
        <v>89518</v>
      </c>
      <c r="F99" s="42">
        <v>89518</v>
      </c>
    </row>
    <row r="100" spans="1:6" s="34" customFormat="1" ht="25.5" x14ac:dyDescent="0.25">
      <c r="A100" s="40" t="s">
        <v>24</v>
      </c>
      <c r="B100" s="41" t="s">
        <v>25</v>
      </c>
      <c r="C100" s="105"/>
      <c r="D100" s="42">
        <v>25223</v>
      </c>
      <c r="E100" s="42">
        <v>25223</v>
      </c>
      <c r="F100" s="42">
        <v>25223</v>
      </c>
    </row>
    <row r="101" spans="1:6" s="34" customFormat="1" ht="25.5" x14ac:dyDescent="0.25">
      <c r="A101" s="40" t="s">
        <v>87</v>
      </c>
      <c r="B101" s="41" t="s">
        <v>88</v>
      </c>
      <c r="C101" s="41" t="s">
        <v>99</v>
      </c>
      <c r="D101" s="42"/>
      <c r="E101" s="42">
        <v>25000</v>
      </c>
      <c r="F101" s="42">
        <v>25000</v>
      </c>
    </row>
    <row r="102" spans="1:6" s="34" customFormat="1" x14ac:dyDescent="0.25">
      <c r="A102" s="47"/>
      <c r="B102" s="37" t="s">
        <v>207</v>
      </c>
      <c r="C102" s="38"/>
      <c r="D102" s="39">
        <f>SUM(D103:D110)</f>
        <v>1347946</v>
      </c>
      <c r="E102" s="39">
        <f>SUM(E103:E110)</f>
        <v>1352626</v>
      </c>
      <c r="F102" s="39">
        <f>SUM(F103:F110)</f>
        <v>1352626</v>
      </c>
    </row>
    <row r="103" spans="1:6" s="34" customFormat="1" ht="55.5" customHeight="1" x14ac:dyDescent="0.25">
      <c r="A103" s="48" t="s">
        <v>12</v>
      </c>
      <c r="B103" s="26" t="s">
        <v>13</v>
      </c>
      <c r="C103" s="26" t="s">
        <v>14</v>
      </c>
      <c r="D103" s="42">
        <v>12168</v>
      </c>
      <c r="E103" s="42">
        <v>16848</v>
      </c>
      <c r="F103" s="42">
        <v>16848</v>
      </c>
    </row>
    <row r="104" spans="1:6" s="34" customFormat="1" ht="30" customHeight="1" x14ac:dyDescent="0.25">
      <c r="A104" s="48" t="s">
        <v>15</v>
      </c>
      <c r="B104" s="26" t="s">
        <v>16</v>
      </c>
      <c r="C104" s="26" t="s">
        <v>17</v>
      </c>
      <c r="D104" s="42">
        <v>1151292</v>
      </c>
      <c r="E104" s="42">
        <v>1151292</v>
      </c>
      <c r="F104" s="42">
        <v>1151292</v>
      </c>
    </row>
    <row r="105" spans="1:6" s="34" customFormat="1" ht="28.5" customHeight="1" x14ac:dyDescent="0.25">
      <c r="A105" s="48" t="s">
        <v>15</v>
      </c>
      <c r="B105" s="26" t="s">
        <v>16</v>
      </c>
      <c r="C105" s="26" t="s">
        <v>18</v>
      </c>
      <c r="D105" s="42">
        <v>136695</v>
      </c>
      <c r="E105" s="42">
        <v>136695</v>
      </c>
      <c r="F105" s="42">
        <v>136695</v>
      </c>
    </row>
    <row r="106" spans="1:6" s="34" customFormat="1" ht="28.5" customHeight="1" x14ac:dyDescent="0.25">
      <c r="A106" s="48" t="s">
        <v>15</v>
      </c>
      <c r="B106" s="26" t="s">
        <v>16</v>
      </c>
      <c r="C106" s="26" t="s">
        <v>19</v>
      </c>
      <c r="D106" s="42">
        <v>9331</v>
      </c>
      <c r="E106" s="42">
        <v>9331</v>
      </c>
      <c r="F106" s="42">
        <v>9331</v>
      </c>
    </row>
    <row r="107" spans="1:6" s="34" customFormat="1" ht="137.25" customHeight="1" x14ac:dyDescent="0.25">
      <c r="A107" s="48" t="s">
        <v>20</v>
      </c>
      <c r="B107" s="26" t="s">
        <v>21</v>
      </c>
      <c r="C107" s="26" t="s">
        <v>22</v>
      </c>
      <c r="D107" s="42"/>
      <c r="E107" s="42"/>
      <c r="F107" s="42"/>
    </row>
    <row r="108" spans="1:6" s="34" customFormat="1" ht="57" customHeight="1" x14ac:dyDescent="0.25">
      <c r="A108" s="48" t="s">
        <v>20</v>
      </c>
      <c r="B108" s="26" t="s">
        <v>21</v>
      </c>
      <c r="C108" s="26" t="s">
        <v>23</v>
      </c>
      <c r="D108" s="42">
        <v>36405</v>
      </c>
      <c r="E108" s="42">
        <v>36405</v>
      </c>
      <c r="F108" s="42">
        <v>36405</v>
      </c>
    </row>
    <row r="109" spans="1:6" s="34" customFormat="1" ht="42" customHeight="1" x14ac:dyDescent="0.25">
      <c r="A109" s="48" t="s">
        <v>24</v>
      </c>
      <c r="B109" s="26" t="s">
        <v>25</v>
      </c>
      <c r="C109" s="26" t="s">
        <v>26</v>
      </c>
      <c r="D109" s="42">
        <v>2055</v>
      </c>
      <c r="E109" s="42">
        <v>2055</v>
      </c>
      <c r="F109" s="42">
        <v>2055</v>
      </c>
    </row>
    <row r="110" spans="1:6" s="34" customFormat="1" ht="125.25" customHeight="1" x14ac:dyDescent="0.25">
      <c r="A110" s="40" t="s">
        <v>209</v>
      </c>
      <c r="B110" s="40" t="s">
        <v>210</v>
      </c>
      <c r="C110" s="43" t="s">
        <v>211</v>
      </c>
      <c r="D110" s="74"/>
      <c r="E110" s="74"/>
      <c r="F110" s="74"/>
    </row>
    <row r="111" spans="1:6" s="34" customFormat="1" x14ac:dyDescent="0.25">
      <c r="A111" s="36"/>
      <c r="B111" s="37" t="s">
        <v>202</v>
      </c>
      <c r="C111" s="38"/>
      <c r="D111" s="39">
        <f>D112</f>
        <v>77000</v>
      </c>
      <c r="E111" s="39">
        <f t="shared" ref="E111:F111" si="11">E112</f>
        <v>77000</v>
      </c>
      <c r="F111" s="39">
        <f t="shared" si="11"/>
        <v>77000</v>
      </c>
    </row>
    <row r="112" spans="1:6" s="34" customFormat="1" ht="73.5" customHeight="1" x14ac:dyDescent="0.25">
      <c r="A112" s="40" t="s">
        <v>203</v>
      </c>
      <c r="B112" s="41" t="s">
        <v>204</v>
      </c>
      <c r="C112" s="41" t="s">
        <v>201</v>
      </c>
      <c r="D112" s="74">
        <v>77000</v>
      </c>
      <c r="E112" s="74">
        <v>77000</v>
      </c>
      <c r="F112" s="74">
        <v>77000</v>
      </c>
    </row>
    <row r="113" spans="1:6" s="34" customFormat="1" x14ac:dyDescent="0.25">
      <c r="A113" s="36"/>
      <c r="B113" s="37" t="s">
        <v>212</v>
      </c>
      <c r="C113" s="38"/>
      <c r="D113" s="39">
        <f>SUM(D114:D116)</f>
        <v>474291</v>
      </c>
      <c r="E113" s="39">
        <f>SUM(E114:E116)</f>
        <v>443247</v>
      </c>
      <c r="F113" s="39">
        <f>SUM(F114:F116)</f>
        <v>470472</v>
      </c>
    </row>
    <row r="114" spans="1:6" s="80" customFormat="1" ht="25.5" x14ac:dyDescent="0.25">
      <c r="A114" s="85" t="s">
        <v>101</v>
      </c>
      <c r="B114" s="41" t="s">
        <v>213</v>
      </c>
      <c r="C114" s="86" t="s">
        <v>214</v>
      </c>
      <c r="D114" s="87">
        <v>37789</v>
      </c>
      <c r="E114" s="28"/>
      <c r="F114" s="28"/>
    </row>
    <row r="115" spans="1:6" s="80" customFormat="1" x14ac:dyDescent="0.25">
      <c r="A115" s="85" t="s">
        <v>101</v>
      </c>
      <c r="B115" s="41" t="s">
        <v>213</v>
      </c>
      <c r="C115" s="88" t="s">
        <v>215</v>
      </c>
      <c r="D115" s="87">
        <v>263974</v>
      </c>
      <c r="E115" s="87">
        <v>255374</v>
      </c>
      <c r="F115" s="87">
        <v>255374</v>
      </c>
    </row>
    <row r="116" spans="1:6" s="80" customFormat="1" ht="63.75" x14ac:dyDescent="0.25">
      <c r="A116" s="85" t="s">
        <v>101</v>
      </c>
      <c r="B116" s="41" t="s">
        <v>213</v>
      </c>
      <c r="C116" s="89" t="s">
        <v>216</v>
      </c>
      <c r="D116" s="87">
        <v>172528</v>
      </c>
      <c r="E116" s="87">
        <v>187873</v>
      </c>
      <c r="F116" s="87">
        <v>215098</v>
      </c>
    </row>
    <row r="117" spans="1:6" s="34" customFormat="1" x14ac:dyDescent="0.25">
      <c r="A117" s="40"/>
      <c r="B117" s="41"/>
      <c r="C117" s="41"/>
      <c r="D117" s="42"/>
      <c r="E117" s="42"/>
      <c r="F117" s="42"/>
    </row>
    <row r="118" spans="1:6" s="62" customFormat="1" ht="15" customHeight="1" x14ac:dyDescent="0.25">
      <c r="A118" s="58"/>
      <c r="B118" s="59" t="s">
        <v>48</v>
      </c>
      <c r="C118" s="60"/>
      <c r="D118" s="61">
        <f t="shared" ref="D118:F118" si="12">D120</f>
        <v>3714710</v>
      </c>
      <c r="E118" s="61">
        <f t="shared" si="12"/>
        <v>5547100</v>
      </c>
      <c r="F118" s="61">
        <f t="shared" si="12"/>
        <v>7562729</v>
      </c>
    </row>
    <row r="119" spans="1:6" s="67" customFormat="1" ht="12.75" x14ac:dyDescent="0.25">
      <c r="A119" s="63"/>
      <c r="B119" s="64"/>
      <c r="C119" s="65"/>
      <c r="D119" s="66"/>
      <c r="E119" s="66"/>
      <c r="F119" s="66"/>
    </row>
    <row r="120" spans="1:6" s="67" customFormat="1" ht="12.75" x14ac:dyDescent="0.25">
      <c r="A120" s="68"/>
      <c r="B120" s="69" t="s">
        <v>27</v>
      </c>
      <c r="C120" s="68"/>
      <c r="D120" s="70">
        <f>SUM(D121:D124)</f>
        <v>3714710</v>
      </c>
      <c r="E120" s="70">
        <f t="shared" ref="E120:F120" si="13">SUM(E121:E124)</f>
        <v>5547100</v>
      </c>
      <c r="F120" s="70">
        <f t="shared" si="13"/>
        <v>7562729</v>
      </c>
    </row>
    <row r="121" spans="1:6" s="49" customFormat="1" ht="47.25" customHeight="1" x14ac:dyDescent="0.25">
      <c r="A121" s="48" t="s">
        <v>49</v>
      </c>
      <c r="B121" s="26" t="s">
        <v>50</v>
      </c>
      <c r="C121" s="79" t="s">
        <v>217</v>
      </c>
      <c r="D121" s="42">
        <v>16681</v>
      </c>
      <c r="E121" s="42">
        <v>16681</v>
      </c>
      <c r="F121" s="42">
        <v>16681</v>
      </c>
    </row>
    <row r="122" spans="1:6" s="49" customFormat="1" ht="25.5" x14ac:dyDescent="0.25">
      <c r="A122" s="48" t="s">
        <v>49</v>
      </c>
      <c r="B122" s="26" t="s">
        <v>50</v>
      </c>
      <c r="C122" s="26" t="s">
        <v>218</v>
      </c>
      <c r="D122" s="42">
        <v>161760</v>
      </c>
      <c r="E122" s="42">
        <v>161760</v>
      </c>
      <c r="F122" s="42">
        <v>161760</v>
      </c>
    </row>
    <row r="123" spans="1:6" s="49" customFormat="1" ht="29.25" customHeight="1" x14ac:dyDescent="0.25">
      <c r="A123" s="48" t="s">
        <v>49</v>
      </c>
      <c r="B123" s="26" t="s">
        <v>50</v>
      </c>
      <c r="C123" s="71" t="s">
        <v>51</v>
      </c>
      <c r="D123" s="42">
        <v>464540</v>
      </c>
      <c r="E123" s="42">
        <v>464540</v>
      </c>
      <c r="F123" s="42">
        <v>464540</v>
      </c>
    </row>
    <row r="124" spans="1:6" s="49" customFormat="1" ht="42.75" customHeight="1" x14ac:dyDescent="0.25">
      <c r="A124" s="40" t="s">
        <v>49</v>
      </c>
      <c r="B124" s="41" t="s">
        <v>50</v>
      </c>
      <c r="C124" s="43" t="s">
        <v>219</v>
      </c>
      <c r="D124" s="74">
        <v>3071729</v>
      </c>
      <c r="E124" s="74">
        <v>4904119</v>
      </c>
      <c r="F124" s="74">
        <v>6919748</v>
      </c>
    </row>
    <row r="125" spans="1:6" s="34" customFormat="1" x14ac:dyDescent="0.25">
      <c r="A125" s="44"/>
      <c r="B125" s="41"/>
      <c r="C125" s="43"/>
      <c r="D125" s="42"/>
      <c r="E125" s="42"/>
      <c r="F125" s="42"/>
    </row>
    <row r="126" spans="1:6" ht="31.5" x14ac:dyDescent="0.25">
      <c r="A126" s="29"/>
      <c r="B126" s="18" t="s">
        <v>7</v>
      </c>
      <c r="C126" s="19"/>
      <c r="D126" s="20">
        <f>D128</f>
        <v>15367</v>
      </c>
      <c r="E126" s="35">
        <f t="shared" ref="E126:F126" si="14">E128</f>
        <v>15367</v>
      </c>
      <c r="F126" s="35">
        <f t="shared" si="14"/>
        <v>15367</v>
      </c>
    </row>
    <row r="127" spans="1:6" ht="15.75" x14ac:dyDescent="0.25">
      <c r="A127" s="25"/>
      <c r="B127" s="12" t="s">
        <v>6</v>
      </c>
      <c r="C127" s="26"/>
      <c r="D127" s="27"/>
      <c r="E127" s="28"/>
      <c r="F127" s="27"/>
    </row>
    <row r="128" spans="1:6" x14ac:dyDescent="0.25">
      <c r="A128" s="36"/>
      <c r="B128" s="37" t="s">
        <v>100</v>
      </c>
      <c r="C128" s="38"/>
      <c r="D128" s="39">
        <f>SUM(D129:D129)</f>
        <v>15367</v>
      </c>
      <c r="E128" s="39">
        <f>SUM(E129:E129)</f>
        <v>15367</v>
      </c>
      <c r="F128" s="39">
        <f>SUM(F129:F129)</f>
        <v>15367</v>
      </c>
    </row>
    <row r="129" spans="1:8" s="34" customFormat="1" ht="25.5" x14ac:dyDescent="0.3">
      <c r="A129" s="40" t="s">
        <v>101</v>
      </c>
      <c r="B129" s="41" t="s">
        <v>102</v>
      </c>
      <c r="C129" s="41" t="s">
        <v>103</v>
      </c>
      <c r="D129" s="42">
        <v>15367</v>
      </c>
      <c r="E129" s="42">
        <v>15367</v>
      </c>
      <c r="F129" s="42">
        <v>15367</v>
      </c>
      <c r="H129" s="46"/>
    </row>
    <row r="130" spans="1:8" ht="110.25" x14ac:dyDescent="0.25">
      <c r="A130" s="30"/>
      <c r="B130" s="31" t="s">
        <v>8</v>
      </c>
      <c r="C130" s="32"/>
      <c r="D130" s="33">
        <f>D132</f>
        <v>108355703</v>
      </c>
      <c r="E130" s="45">
        <f t="shared" ref="E130:F130" si="15">E132</f>
        <v>146616907</v>
      </c>
      <c r="F130" s="45">
        <f t="shared" si="15"/>
        <v>188957536</v>
      </c>
    </row>
    <row r="131" spans="1:8" ht="15.75" x14ac:dyDescent="0.25">
      <c r="A131" s="25"/>
      <c r="B131" s="12" t="s">
        <v>6</v>
      </c>
      <c r="C131" s="26"/>
      <c r="D131" s="27"/>
      <c r="E131" s="28"/>
      <c r="F131" s="27"/>
    </row>
    <row r="132" spans="1:8" s="34" customFormat="1" x14ac:dyDescent="0.25">
      <c r="A132" s="36"/>
      <c r="B132" s="37" t="s">
        <v>115</v>
      </c>
      <c r="C132" s="38"/>
      <c r="D132" s="39">
        <f>SUM(D133:D154)</f>
        <v>108355703</v>
      </c>
      <c r="E132" s="39">
        <f t="shared" ref="E132:F132" si="16">SUM(E133:E154)</f>
        <v>146616907</v>
      </c>
      <c r="F132" s="39">
        <f t="shared" si="16"/>
        <v>188957536</v>
      </c>
    </row>
    <row r="133" spans="1:8" s="34" customFormat="1" ht="63.75" x14ac:dyDescent="0.25">
      <c r="A133" s="40" t="s">
        <v>116</v>
      </c>
      <c r="B133" s="41" t="s">
        <v>117</v>
      </c>
      <c r="C133" s="41" t="s">
        <v>118</v>
      </c>
      <c r="D133" s="42"/>
      <c r="E133" s="42">
        <v>726600</v>
      </c>
      <c r="F133" s="42">
        <v>983500</v>
      </c>
    </row>
    <row r="134" spans="1:8" s="34" customFormat="1" ht="63.75" x14ac:dyDescent="0.25">
      <c r="A134" s="40" t="s">
        <v>116</v>
      </c>
      <c r="B134" s="41" t="s">
        <v>117</v>
      </c>
      <c r="C134" s="41" t="s">
        <v>119</v>
      </c>
      <c r="D134" s="42"/>
      <c r="E134" s="42">
        <v>630000</v>
      </c>
      <c r="F134" s="42">
        <v>1277500</v>
      </c>
    </row>
    <row r="135" spans="1:8" s="34" customFormat="1" ht="63.75" x14ac:dyDescent="0.25">
      <c r="A135" s="40" t="s">
        <v>116</v>
      </c>
      <c r="B135" s="41" t="s">
        <v>117</v>
      </c>
      <c r="C135" s="41" t="s">
        <v>120</v>
      </c>
      <c r="D135" s="42"/>
      <c r="E135" s="42">
        <v>75000</v>
      </c>
      <c r="F135" s="42">
        <v>200000</v>
      </c>
    </row>
    <row r="136" spans="1:8" s="34" customFormat="1" ht="63.75" x14ac:dyDescent="0.25">
      <c r="A136" s="40" t="s">
        <v>116</v>
      </c>
      <c r="B136" s="41" t="s">
        <v>117</v>
      </c>
      <c r="C136" s="41" t="s">
        <v>121</v>
      </c>
      <c r="D136" s="42">
        <v>8140000</v>
      </c>
      <c r="E136" s="42">
        <v>19066951</v>
      </c>
      <c r="F136" s="42">
        <v>55777437</v>
      </c>
    </row>
    <row r="137" spans="1:8" s="34" customFormat="1" ht="63.75" x14ac:dyDescent="0.25">
      <c r="A137" s="40" t="s">
        <v>116</v>
      </c>
      <c r="B137" s="41" t="s">
        <v>117</v>
      </c>
      <c r="C137" s="41" t="s">
        <v>122</v>
      </c>
      <c r="D137" s="42">
        <v>6120000</v>
      </c>
      <c r="E137" s="42">
        <v>6120000</v>
      </c>
      <c r="F137" s="42">
        <v>6120000</v>
      </c>
    </row>
    <row r="138" spans="1:8" s="34" customFormat="1" ht="63.75" x14ac:dyDescent="0.25">
      <c r="A138" s="40" t="s">
        <v>116</v>
      </c>
      <c r="B138" s="41" t="s">
        <v>117</v>
      </c>
      <c r="C138" s="41" t="s">
        <v>123</v>
      </c>
      <c r="D138" s="42">
        <v>6602622</v>
      </c>
      <c r="E138" s="42">
        <v>7330000</v>
      </c>
      <c r="F138" s="42">
        <v>7330000</v>
      </c>
    </row>
    <row r="139" spans="1:8" s="34" customFormat="1" ht="63.75" x14ac:dyDescent="0.25">
      <c r="A139" s="40" t="s">
        <v>116</v>
      </c>
      <c r="B139" s="41" t="s">
        <v>117</v>
      </c>
      <c r="C139" s="41" t="s">
        <v>124</v>
      </c>
      <c r="D139" s="42">
        <v>350000</v>
      </c>
      <c r="E139" s="42">
        <v>1340875</v>
      </c>
      <c r="F139" s="42">
        <v>1690875</v>
      </c>
    </row>
    <row r="140" spans="1:8" s="34" customFormat="1" ht="63.75" x14ac:dyDescent="0.25">
      <c r="A140" s="40" t="s">
        <v>116</v>
      </c>
      <c r="B140" s="41" t="s">
        <v>117</v>
      </c>
      <c r="C140" s="41" t="s">
        <v>125</v>
      </c>
      <c r="D140" s="42">
        <v>1500000</v>
      </c>
      <c r="E140" s="42">
        <v>1800000</v>
      </c>
      <c r="F140" s="42">
        <v>1800000</v>
      </c>
    </row>
    <row r="141" spans="1:8" s="34" customFormat="1" ht="63.75" x14ac:dyDescent="0.25">
      <c r="A141" s="40" t="s">
        <v>116</v>
      </c>
      <c r="B141" s="41" t="s">
        <v>117</v>
      </c>
      <c r="C141" s="41" t="s">
        <v>126</v>
      </c>
      <c r="D141" s="42">
        <v>428573</v>
      </c>
      <c r="E141" s="42">
        <v>428573</v>
      </c>
      <c r="F141" s="42">
        <v>428573</v>
      </c>
    </row>
    <row r="142" spans="1:8" s="34" customFormat="1" ht="63.75" x14ac:dyDescent="0.25">
      <c r="A142" s="40" t="s">
        <v>116</v>
      </c>
      <c r="B142" s="41" t="s">
        <v>117</v>
      </c>
      <c r="C142" s="41" t="s">
        <v>127</v>
      </c>
      <c r="D142" s="42">
        <v>23452007</v>
      </c>
      <c r="E142" s="42">
        <v>24090054</v>
      </c>
      <c r="F142" s="42">
        <v>24583284</v>
      </c>
    </row>
    <row r="143" spans="1:8" s="34" customFormat="1" ht="63.75" x14ac:dyDescent="0.25">
      <c r="A143" s="40" t="s">
        <v>116</v>
      </c>
      <c r="B143" s="41" t="s">
        <v>117</v>
      </c>
      <c r="C143" s="41" t="s">
        <v>128</v>
      </c>
      <c r="D143" s="42">
        <v>30388221</v>
      </c>
      <c r="E143" s="42">
        <v>32105766</v>
      </c>
      <c r="F143" s="42">
        <v>32265010</v>
      </c>
    </row>
    <row r="144" spans="1:8" s="34" customFormat="1" ht="63.75" x14ac:dyDescent="0.25">
      <c r="A144" s="40" t="s">
        <v>116</v>
      </c>
      <c r="B144" s="41" t="s">
        <v>117</v>
      </c>
      <c r="C144" s="41" t="s">
        <v>129</v>
      </c>
      <c r="D144" s="42"/>
      <c r="E144" s="42">
        <v>1300000</v>
      </c>
      <c r="F144" s="42">
        <v>4800000</v>
      </c>
    </row>
    <row r="145" spans="1:6" s="34" customFormat="1" ht="63.75" x14ac:dyDescent="0.25">
      <c r="A145" s="40" t="s">
        <v>116</v>
      </c>
      <c r="B145" s="41" t="s">
        <v>117</v>
      </c>
      <c r="C145" s="41" t="s">
        <v>130</v>
      </c>
      <c r="D145" s="42">
        <v>7225000</v>
      </c>
      <c r="E145" s="42">
        <v>7225000</v>
      </c>
      <c r="F145" s="42">
        <v>7225000</v>
      </c>
    </row>
    <row r="146" spans="1:6" s="34" customFormat="1" ht="63.75" x14ac:dyDescent="0.25">
      <c r="A146" s="40" t="s">
        <v>116</v>
      </c>
      <c r="B146" s="41" t="s">
        <v>117</v>
      </c>
      <c r="C146" s="41" t="s">
        <v>131</v>
      </c>
      <c r="D146" s="42">
        <v>2102960</v>
      </c>
      <c r="E146" s="42">
        <v>2246840</v>
      </c>
      <c r="F146" s="42">
        <v>2390720</v>
      </c>
    </row>
    <row r="147" spans="1:6" s="34" customFormat="1" ht="63.75" x14ac:dyDescent="0.25">
      <c r="A147" s="40" t="s">
        <v>116</v>
      </c>
      <c r="B147" s="41" t="s">
        <v>117</v>
      </c>
      <c r="C147" s="41" t="s">
        <v>132</v>
      </c>
      <c r="D147" s="42">
        <v>4196320</v>
      </c>
      <c r="E147" s="42">
        <v>12901248</v>
      </c>
      <c r="F147" s="42">
        <v>12901248</v>
      </c>
    </row>
    <row r="148" spans="1:6" s="34" customFormat="1" ht="63.75" x14ac:dyDescent="0.25">
      <c r="A148" s="40" t="s">
        <v>133</v>
      </c>
      <c r="B148" s="41" t="s">
        <v>134</v>
      </c>
      <c r="C148" s="41" t="s">
        <v>135</v>
      </c>
      <c r="D148" s="42">
        <v>4000000</v>
      </c>
      <c r="E148" s="42">
        <v>4900000</v>
      </c>
      <c r="F148" s="42">
        <v>4354389</v>
      </c>
    </row>
    <row r="149" spans="1:6" s="34" customFormat="1" ht="63.75" x14ac:dyDescent="0.25">
      <c r="A149" s="40" t="s">
        <v>133</v>
      </c>
      <c r="B149" s="41" t="s">
        <v>134</v>
      </c>
      <c r="C149" s="41" t="s">
        <v>136</v>
      </c>
      <c r="D149" s="42"/>
      <c r="E149" s="42">
        <v>830000</v>
      </c>
      <c r="F149" s="42">
        <v>830000</v>
      </c>
    </row>
    <row r="150" spans="1:6" s="34" customFormat="1" ht="63.75" x14ac:dyDescent="0.25">
      <c r="A150" s="40" t="s">
        <v>133</v>
      </c>
      <c r="B150" s="41" t="s">
        <v>134</v>
      </c>
      <c r="C150" s="41" t="s">
        <v>137</v>
      </c>
      <c r="D150" s="42">
        <v>4400000</v>
      </c>
      <c r="E150" s="42">
        <v>4400000</v>
      </c>
      <c r="F150" s="42">
        <v>4400000</v>
      </c>
    </row>
    <row r="151" spans="1:6" s="34" customFormat="1" ht="63.75" x14ac:dyDescent="0.25">
      <c r="A151" s="40" t="s">
        <v>133</v>
      </c>
      <c r="B151" s="41" t="s">
        <v>134</v>
      </c>
      <c r="C151" s="41" t="s">
        <v>138</v>
      </c>
      <c r="D151" s="42">
        <v>1050000</v>
      </c>
      <c r="E151" s="42">
        <v>1100000</v>
      </c>
      <c r="F151" s="42">
        <v>1100000</v>
      </c>
    </row>
    <row r="152" spans="1:6" s="34" customFormat="1" ht="66.75" customHeight="1" x14ac:dyDescent="0.25">
      <c r="A152" s="40" t="s">
        <v>133</v>
      </c>
      <c r="B152" s="41" t="s">
        <v>134</v>
      </c>
      <c r="C152" s="41" t="s">
        <v>139</v>
      </c>
      <c r="D152" s="42">
        <v>3950000</v>
      </c>
      <c r="E152" s="42">
        <v>5950000</v>
      </c>
      <c r="F152" s="42">
        <v>5950000</v>
      </c>
    </row>
    <row r="153" spans="1:6" s="34" customFormat="1" ht="66.75" customHeight="1" x14ac:dyDescent="0.25">
      <c r="A153" s="40" t="s">
        <v>133</v>
      </c>
      <c r="B153" s="41" t="s">
        <v>134</v>
      </c>
      <c r="C153" s="41" t="s">
        <v>140</v>
      </c>
      <c r="D153" s="42">
        <v>3100000</v>
      </c>
      <c r="E153" s="42">
        <v>5700000</v>
      </c>
      <c r="F153" s="42">
        <v>5600000</v>
      </c>
    </row>
    <row r="154" spans="1:6" s="34" customFormat="1" ht="63.75" x14ac:dyDescent="0.25">
      <c r="A154" s="40" t="s">
        <v>133</v>
      </c>
      <c r="B154" s="41" t="s">
        <v>134</v>
      </c>
      <c r="C154" s="41" t="s">
        <v>141</v>
      </c>
      <c r="D154" s="42">
        <v>1350000</v>
      </c>
      <c r="E154" s="42">
        <v>6350000</v>
      </c>
      <c r="F154" s="42">
        <v>6950000</v>
      </c>
    </row>
    <row r="158" spans="1:6" ht="15.75" x14ac:dyDescent="0.25">
      <c r="A158" s="106" t="s">
        <v>220</v>
      </c>
      <c r="B158" s="106"/>
      <c r="C158" s="81"/>
      <c r="F158" s="84" t="s">
        <v>221</v>
      </c>
    </row>
    <row r="159" spans="1:6" x14ac:dyDescent="0.25">
      <c r="A159" s="82"/>
      <c r="B159" s="83"/>
      <c r="C159" s="83"/>
    </row>
    <row r="160" spans="1:6" x14ac:dyDescent="0.25">
      <c r="A160" s="82"/>
      <c r="B160" s="83"/>
      <c r="C160" s="83"/>
    </row>
    <row r="161" spans="1:3" x14ac:dyDescent="0.25">
      <c r="A161" s="82"/>
      <c r="B161" s="83"/>
      <c r="C161" s="83"/>
    </row>
    <row r="162" spans="1:3" x14ac:dyDescent="0.25">
      <c r="A162" s="107"/>
      <c r="B162" s="107"/>
      <c r="C162" s="107"/>
    </row>
  </sheetData>
  <mergeCells count="15">
    <mergeCell ref="C86:C88"/>
    <mergeCell ref="C93:C100"/>
    <mergeCell ref="A158:B158"/>
    <mergeCell ref="A162:C162"/>
    <mergeCell ref="C21:C30"/>
    <mergeCell ref="C31:C34"/>
    <mergeCell ref="C68:C71"/>
    <mergeCell ref="C72:C77"/>
    <mergeCell ref="C78:C85"/>
    <mergeCell ref="A1:F1"/>
    <mergeCell ref="A3:F3"/>
    <mergeCell ref="A5:A6"/>
    <mergeCell ref="B5:B6"/>
    <mergeCell ref="C5:C6"/>
    <mergeCell ref="D5:F5"/>
  </mergeCells>
  <phoneticPr fontId="10" type="noConversion"/>
  <pageMargins left="0.39370078740157483" right="0.31496062992125984" top="0.51181102362204722" bottom="0.39370078740157483" header="0.31496062992125984" footer="0.15748031496062992"/>
  <pageSetup fitToHeight="0" orientation="landscape"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5.pielikums</vt:lpstr>
      <vt:lpstr>'5.pielikums'!Print_Titles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Informatīvā ziņojuma "Par valsts pamatbudžeta un valsts speciālā budžeta bāzi 2022., 2023. un 2024.gadam" 5.pielikums</dc:title>
  <dc:subject>Informatīvais ziņojums</dc:subject>
  <dc:creator/>
  <cp:lastModifiedBy/>
  <dcterms:created xsi:type="dcterms:W3CDTF">2015-06-05T18:17:20Z</dcterms:created>
  <dcterms:modified xsi:type="dcterms:W3CDTF">2022-10-12T05:24:38Z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FMZinp5_baze2023_2025_uz210622_neieklautie_veidlapa.xlsx</vt:lpwstr>
  </property>
</Properties>
</file>