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opsavilkuma_nod\BUDZETS_2023\Pagaidu_budzeta_jautajumi\Pagaidu_budzeta_rikojumam\"/>
    </mc:Choice>
  </mc:AlternateContent>
  <xr:revisionPtr revIDLastSave="0" documentId="13_ncr:1_{0A039439-E511-48BB-96CD-DA92AE2E400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gaidu_budzets_2023" sheetId="4" r:id="rId1"/>
  </sheets>
  <externalReferences>
    <externalReference r:id="rId2"/>
    <externalReference r:id="rId3"/>
  </externalReferences>
  <definedNames>
    <definedName name="BEx1WA2TWWCSXZV32A10C90RYCXL" hidden="1">#REF!</definedName>
    <definedName name="BEx1WWEKSSIQS1HCKMTU9LEGZOSQ" hidden="1">#REF!</definedName>
    <definedName name="BEx3IMR6UHKBSYBCMBUCX8VFW919" hidden="1">#REF!</definedName>
    <definedName name="BEx5A1YA3A3UAHWPN3H438YWDTTS" hidden="1">#REF!</definedName>
    <definedName name="BExCSC6TDYELPSGI9LDGVXGDHXCR" hidden="1">#REF!</definedName>
    <definedName name="BExD4LNB6LQMVSPUT22SVGBBH9BI" hidden="1">#REF!</definedName>
    <definedName name="BExH30RZR2YSYCT7P8D5A8SVEUI2" hidden="1">#REF!</definedName>
    <definedName name="BExIVPIYSVT7Y7479YFG2IUPG28Y" hidden="1">#REF!</definedName>
    <definedName name="BExKS4UFGR3FV0IN2O0QSMFUQWCU" hidden="1">#REF!</definedName>
    <definedName name="BExQ37T0AE502ABE615I4TYWEG06" hidden="1">#REF!</definedName>
    <definedName name="BExSBKAH107KIP4O57VZ9HXMNH43" hidden="1">#REF!</definedName>
    <definedName name="BExUAYQVUYFWAR4ZV18XG88S12RL" hidden="1">#REF!</definedName>
    <definedName name="BExW96CNPC1Y60BWTG214J4QNQPB" hidden="1">#REF!</definedName>
    <definedName name="BExY0G5ETY6I7JUQUOEPMR1R8P6O" hidden="1">#REF!</definedName>
    <definedName name="pasv.zied">#REF!</definedName>
    <definedName name="_xlnm.Print_Area">#REF!</definedName>
    <definedName name="_xlnm.Print_Titles">#REF!</definedName>
    <definedName name="Rindas">'[1]Funkcijas_kopā_2-1'!$B$12:$I$12,'[1]Funkcijas_kopā_2-1'!$B$14:$I$14,'[1]Funkcijas_kopā_2-1'!$B$16:$I$16,'[1]Funkcijas_kopā_2-1'!$B$18:$I$18,'[1]Funkcijas_kopā_2-1'!$B$20:$I$20,'[1]Funkcijas_kopā_2-1'!$B$22:$I$22,'[1]Funkcijas_kopā_2-1'!$B$24:$I$24</definedName>
    <definedName name="Rindas2">[2]Funkcijas_kopā!$B$12:$I$12,[2]Funkcijas_kopā!$B$14:$I$14,[2]Funkcijas_kopā!$B$16:$I$16,[2]Funkcijas_kopā!$B$18:$I$18,[2]Funkcijas_kopā!$B$20:$I$20,[2]Funkcijas_kopā!$B$22:$I$22,[2]Funkcijas_kopā!$B$24:$I$24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4" l="1"/>
  <c r="E16" i="4"/>
  <c r="E29" i="4"/>
  <c r="E39" i="4"/>
  <c r="E23" i="4" l="1"/>
  <c r="E41" i="4"/>
  <c r="E42" i="4"/>
  <c r="E48" i="4"/>
  <c r="E50" i="4"/>
  <c r="E53" i="4"/>
  <c r="E17" i="4"/>
  <c r="E33" i="4"/>
  <c r="E58" i="4" l="1"/>
  <c r="E47" i="4" l="1"/>
  <c r="E59" i="4" l="1"/>
  <c r="E57" i="4" s="1"/>
  <c r="E38" i="4"/>
  <c r="E37" i="4" s="1"/>
  <c r="E19" i="4"/>
  <c r="E64" i="4" l="1"/>
  <c r="E22" i="4"/>
  <c r="E36" i="4"/>
  <c r="E35" i="4" s="1"/>
  <c r="E13" i="4" l="1"/>
  <c r="E11" i="4" s="1"/>
  <c r="E10" i="4" s="1"/>
  <c r="E62" i="4" l="1"/>
  <c r="E12" i="4"/>
</calcChain>
</file>

<file path=xl/sharedStrings.xml><?xml version="1.0" encoding="utf-8"?>
<sst xmlns="http://schemas.openxmlformats.org/spreadsheetml/2006/main" count="87" uniqueCount="54">
  <si>
    <t xml:space="preserve">Aizdevumi (izsniegtie aizdevumi un izsniegto aizdevumu saņemtā atmaksa) </t>
  </si>
  <si>
    <t>Valsts budžeta izsniegtie aizdevumi</t>
  </si>
  <si>
    <t>Labklājības ministrija</t>
  </si>
  <si>
    <t>Valsts budžeta izsniegto aizdevumu saņemtā atmaksa</t>
  </si>
  <si>
    <t>Aizdevumi pašvaldībām</t>
  </si>
  <si>
    <t xml:space="preserve">          - izsniegtie aizdevumi</t>
  </si>
  <si>
    <t xml:space="preserve">          - izsniegto aizdevumu saņemtā atmaksa</t>
  </si>
  <si>
    <t>Klasifikācijas kods</t>
  </si>
  <si>
    <t>Finansēšana</t>
  </si>
  <si>
    <t>Budžeta tips</t>
  </si>
  <si>
    <t>Sektors</t>
  </si>
  <si>
    <t>F40 01 00 00</t>
  </si>
  <si>
    <t>F40 01 00 10</t>
  </si>
  <si>
    <t>F40 01 00 20</t>
  </si>
  <si>
    <t>Rādītāji</t>
  </si>
  <si>
    <t>S13 00 00</t>
  </si>
  <si>
    <t>Vispārējā valdība</t>
  </si>
  <si>
    <t>S13 01 00</t>
  </si>
  <si>
    <t>P</t>
  </si>
  <si>
    <t>S13 01 10</t>
  </si>
  <si>
    <t>S</t>
  </si>
  <si>
    <t>S13 04 00</t>
  </si>
  <si>
    <t>S13 03 00</t>
  </si>
  <si>
    <t>S13 03 10</t>
  </si>
  <si>
    <t>Pašvaldības</t>
  </si>
  <si>
    <t>S13 03 20</t>
  </si>
  <si>
    <t>S11 00 00</t>
  </si>
  <si>
    <t>S12 00 00</t>
  </si>
  <si>
    <t>S13 01 20</t>
  </si>
  <si>
    <t xml:space="preserve">      - Studējošo un studiju kreditēšana              (atmaksa)</t>
  </si>
  <si>
    <t>S13 03 40</t>
  </si>
  <si>
    <t>Vispārējās valdības sektora sarakstā pie pašvaldību struktūrām ietvertās speciālās ekonomiskās zonas, ostu un brīvostu pārvaldes</t>
  </si>
  <si>
    <t>S13 01 30</t>
  </si>
  <si>
    <t>Ministriju un centrālo valsts iestāžu padotības iestādes (izņemot no valsts budžeta daļēji finansētas atvasinātas publiskas personas, budžeta nefinansētas iestādes, publiskos nodibinājumus)</t>
  </si>
  <si>
    <t>S13 03 30</t>
  </si>
  <si>
    <t xml:space="preserve">Pašvaldību padotības iestādes, izņemot speciālās ekonomiskās zonas, ostu un brīvostu pārvaldes </t>
  </si>
  <si>
    <t>S13 01 60</t>
  </si>
  <si>
    <t>No valsts budžeta daļēji finansētas atvasinātas publiskas personas, izņemot speciālās ekonomiskās zonas, ostu un brīvostu pārvaldes</t>
  </si>
  <si>
    <t>S20 00 00</t>
  </si>
  <si>
    <t>Nerezidenti</t>
  </si>
  <si>
    <t xml:space="preserve">Pārējie aizdevumi </t>
  </si>
  <si>
    <t>Valsts struktūras (Centrālā valdība)</t>
  </si>
  <si>
    <t>Valsts struktūru kontrolētas un finansētas komercsabiedrības</t>
  </si>
  <si>
    <t>Pašvaldību struktūras (Vietējā valdība)</t>
  </si>
  <si>
    <t>Nefinanšu sabiedrības</t>
  </si>
  <si>
    <t>Pašvaldību struktūru kontrolētas un finansētas komercsabiedrības</t>
  </si>
  <si>
    <t>Finanšu sabiedrības</t>
  </si>
  <si>
    <t>Ministrijas un citas centrālās valsts iestādes</t>
  </si>
  <si>
    <t>Valsts sociālās apdrošināšanas struktūras (Sociālās nodrošināšanas fondi)</t>
  </si>
  <si>
    <t>Valsts budžeta aizdevumi un aizdevumu atmaksas</t>
  </si>
  <si>
    <t>Ietvars 2023.gadam</t>
  </si>
  <si>
    <t>12.pielikums</t>
  </si>
  <si>
    <t>Euro</t>
  </si>
  <si>
    <t>Finanšu ministrijas
2022.gada ___.decembra
rīkojumam Nr._____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</si>
</sst>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.&quot;0"/>
  </numFmts>
  <fonts count="39">
    <font>
      <sz val="10"/>
      <name val="Arial"/>
      <charset val="186"/>
    </font>
    <font>
      <b/>
      <sz val="12"/>
      <name val="Times New Roman"/>
      <family val="1"/>
    </font>
    <font>
      <sz val="10"/>
      <name val="Arial"/>
      <family val="2"/>
      <charset val="186"/>
    </font>
    <font>
      <sz val="10"/>
      <name val="RimTimes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52"/>
      <name val="Calibri"/>
      <family val="2"/>
      <charset val="186"/>
    </font>
    <font>
      <sz val="10"/>
      <name val="Helv"/>
    </font>
    <font>
      <sz val="10"/>
      <color indexed="8"/>
      <name val="Arial"/>
      <family val="2"/>
    </font>
    <font>
      <sz val="10"/>
      <name val="BaltGaramond"/>
      <family val="2"/>
      <charset val="186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i/>
      <sz val="10"/>
      <color rgb="FFFF0000"/>
      <name val="Times New Roman"/>
      <family val="1"/>
    </font>
    <font>
      <i/>
      <sz val="10"/>
      <color rgb="FFFF0000"/>
      <name val="Times New Roman"/>
      <family val="1"/>
      <charset val="186"/>
    </font>
    <font>
      <b/>
      <i/>
      <sz val="10"/>
      <color rgb="FFFF0000"/>
      <name val="Times New Roman"/>
      <family val="1"/>
    </font>
    <font>
      <sz val="10"/>
      <color theme="1"/>
      <name val="Times New Roman"/>
      <family val="1"/>
    </font>
    <font>
      <i/>
      <sz val="10"/>
      <color theme="4"/>
      <name val="Times New Roman"/>
      <family val="1"/>
      <charset val="186"/>
    </font>
    <font>
      <i/>
      <sz val="10"/>
      <color rgb="FF0070C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0"/>
      <color rgb="FF0070C0"/>
      <name val="Times New Roman"/>
      <family val="1"/>
      <charset val="186"/>
    </font>
    <font>
      <b/>
      <sz val="10"/>
      <color rgb="FF0070C0"/>
      <name val="Times New Roman"/>
      <family val="1"/>
      <charset val="186"/>
    </font>
    <font>
      <i/>
      <sz val="12"/>
      <name val="Times New Roman"/>
      <family val="1"/>
      <charset val="186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02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3" borderId="0" applyNumberFormat="0" applyBorder="0" applyAlignment="0" applyProtection="0"/>
    <xf numFmtId="0" fontId="15" fillId="16" borderId="1" applyNumberFormat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2" fillId="17" borderId="6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" fontId="23" fillId="18" borderId="7" applyNumberFormat="0" applyProtection="0">
      <alignment horizontal="right" vertical="center"/>
    </xf>
    <xf numFmtId="0" fontId="8" fillId="0" borderId="0"/>
    <xf numFmtId="4" fontId="23" fillId="19" borderId="7" applyNumberFormat="0" applyProtection="0">
      <alignment horizontal="left" vertical="center" indent="1"/>
    </xf>
    <xf numFmtId="0" fontId="8" fillId="0" borderId="0"/>
    <xf numFmtId="0" fontId="8" fillId="0" borderId="0"/>
    <xf numFmtId="0" fontId="8" fillId="0" borderId="0"/>
    <xf numFmtId="0" fontId="22" fillId="0" borderId="0"/>
    <xf numFmtId="0" fontId="22" fillId="0" borderId="0"/>
    <xf numFmtId="164" fontId="24" fillId="20" borderId="0" applyBorder="0" applyProtection="0"/>
    <xf numFmtId="0" fontId="2" fillId="0" borderId="0"/>
  </cellStyleXfs>
  <cellXfs count="122">
    <xf numFmtId="0" fontId="0" fillId="0" borderId="0" xfId="0"/>
    <xf numFmtId="0" fontId="4" fillId="0" borderId="0" xfId="56" applyFont="1"/>
    <xf numFmtId="0" fontId="6" fillId="0" borderId="0" xfId="56" applyFont="1"/>
    <xf numFmtId="3" fontId="4" fillId="0" borderId="0" xfId="56" applyNumberFormat="1" applyFont="1" applyAlignment="1">
      <alignment wrapText="1"/>
    </xf>
    <xf numFmtId="3" fontId="4" fillId="0" borderId="8" xfId="56" applyNumberFormat="1" applyFont="1" applyBorder="1" applyAlignment="1">
      <alignment horizontal="center" wrapText="1"/>
    </xf>
    <xf numFmtId="0" fontId="4" fillId="0" borderId="8" xfId="56" applyFont="1" applyBorder="1" applyAlignment="1">
      <alignment horizontal="center" wrapText="1"/>
    </xf>
    <xf numFmtId="3" fontId="4" fillId="0" borderId="9" xfId="56" applyNumberFormat="1" applyFont="1" applyBorder="1" applyAlignment="1">
      <alignment wrapText="1"/>
    </xf>
    <xf numFmtId="0" fontId="4" fillId="0" borderId="9" xfId="56" applyFont="1" applyBorder="1"/>
    <xf numFmtId="0" fontId="9" fillId="0" borderId="9" xfId="56" applyFont="1" applyBorder="1"/>
    <xf numFmtId="0" fontId="4" fillId="21" borderId="9" xfId="56" applyFont="1" applyFill="1" applyBorder="1"/>
    <xf numFmtId="0" fontId="4" fillId="0" borderId="10" xfId="56" applyFont="1" applyBorder="1"/>
    <xf numFmtId="3" fontId="5" fillId="0" borderId="11" xfId="56" applyNumberFormat="1" applyFont="1" applyBorder="1" applyAlignment="1">
      <alignment horizontal="center" vertical="center" wrapText="1"/>
    </xf>
    <xf numFmtId="3" fontId="4" fillId="0" borderId="12" xfId="56" applyNumberFormat="1" applyFont="1" applyBorder="1" applyAlignment="1">
      <alignment horizontal="center" wrapText="1"/>
    </xf>
    <xf numFmtId="0" fontId="4" fillId="0" borderId="12" xfId="56" applyFont="1" applyBorder="1" applyAlignment="1">
      <alignment horizontal="center" wrapText="1"/>
    </xf>
    <xf numFmtId="0" fontId="4" fillId="0" borderId="9" xfId="56" applyFont="1" applyBorder="1" applyAlignment="1">
      <alignment horizontal="center"/>
    </xf>
    <xf numFmtId="3" fontId="11" fillId="0" borderId="9" xfId="56" applyNumberFormat="1" applyFont="1" applyBorder="1" applyAlignment="1">
      <alignment wrapText="1"/>
    </xf>
    <xf numFmtId="0" fontId="4" fillId="0" borderId="9" xfId="56" applyFont="1" applyBorder="1" applyAlignment="1">
      <alignment horizontal="right"/>
    </xf>
    <xf numFmtId="0" fontId="4" fillId="21" borderId="9" xfId="56" applyFont="1" applyFill="1" applyBorder="1" applyAlignment="1">
      <alignment horizontal="right"/>
    </xf>
    <xf numFmtId="3" fontId="9" fillId="0" borderId="9" xfId="56" applyNumberFormat="1" applyFont="1" applyBorder="1" applyAlignment="1">
      <alignment wrapText="1"/>
    </xf>
    <xf numFmtId="3" fontId="9" fillId="0" borderId="9" xfId="55" applyNumberFormat="1" applyFont="1" applyBorder="1" applyAlignment="1">
      <alignment wrapText="1"/>
    </xf>
    <xf numFmtId="3" fontId="9" fillId="0" borderId="9" xfId="56" applyNumberFormat="1" applyFont="1" applyBorder="1" applyAlignment="1">
      <alignment horizontal="justify" wrapText="1"/>
    </xf>
    <xf numFmtId="0" fontId="9" fillId="22" borderId="9" xfId="56" applyFont="1" applyFill="1" applyBorder="1"/>
    <xf numFmtId="3" fontId="9" fillId="22" borderId="9" xfId="56" applyNumberFormat="1" applyFont="1" applyFill="1" applyBorder="1" applyAlignment="1">
      <alignment wrapText="1"/>
    </xf>
    <xf numFmtId="3" fontId="5" fillId="22" borderId="9" xfId="56" applyNumberFormat="1" applyFont="1" applyFill="1" applyBorder="1" applyAlignment="1">
      <alignment wrapText="1"/>
    </xf>
    <xf numFmtId="3" fontId="5" fillId="22" borderId="9" xfId="56" applyNumberFormat="1" applyFont="1" applyFill="1" applyBorder="1" applyAlignment="1">
      <alignment horizontal="justify" wrapText="1"/>
    </xf>
    <xf numFmtId="0" fontId="10" fillId="0" borderId="9" xfId="56" applyFont="1" applyBorder="1"/>
    <xf numFmtId="0" fontId="4" fillId="0" borderId="11" xfId="56" applyFont="1" applyBorder="1" applyAlignment="1">
      <alignment horizontal="center" wrapText="1"/>
    </xf>
    <xf numFmtId="3" fontId="4" fillId="0" borderId="13" xfId="56" applyNumberFormat="1" applyFont="1" applyBorder="1" applyAlignment="1">
      <alignment horizontal="center" wrapText="1"/>
    </xf>
    <xf numFmtId="3" fontId="9" fillId="0" borderId="9" xfId="56" applyNumberFormat="1" applyFont="1" applyBorder="1" applyAlignment="1">
      <alignment horizontal="left" wrapText="1"/>
    </xf>
    <xf numFmtId="0" fontId="9" fillId="23" borderId="9" xfId="56" applyFont="1" applyFill="1" applyBorder="1"/>
    <xf numFmtId="0" fontId="4" fillId="23" borderId="9" xfId="56" applyFont="1" applyFill="1" applyBorder="1"/>
    <xf numFmtId="3" fontId="7" fillId="23" borderId="9" xfId="56" applyNumberFormat="1" applyFont="1" applyFill="1" applyBorder="1" applyAlignment="1">
      <alignment wrapText="1"/>
    </xf>
    <xf numFmtId="0" fontId="10" fillId="0" borderId="9" xfId="56" applyFont="1" applyBorder="1" applyAlignment="1">
      <alignment horizontal="right"/>
    </xf>
    <xf numFmtId="0" fontId="25" fillId="0" borderId="9" xfId="56" applyFont="1" applyBorder="1"/>
    <xf numFmtId="0" fontId="25" fillId="0" borderId="9" xfId="56" applyFont="1" applyBorder="1" applyAlignment="1">
      <alignment horizontal="center"/>
    </xf>
    <xf numFmtId="0" fontId="25" fillId="0" borderId="9" xfId="56" applyFont="1" applyBorder="1" applyAlignment="1">
      <alignment horizontal="right"/>
    </xf>
    <xf numFmtId="3" fontId="26" fillId="0" borderId="9" xfId="56" applyNumberFormat="1" applyFont="1" applyBorder="1" applyAlignment="1">
      <alignment wrapText="1"/>
    </xf>
    <xf numFmtId="0" fontId="26" fillId="22" borderId="9" xfId="56" applyFont="1" applyFill="1" applyBorder="1"/>
    <xf numFmtId="3" fontId="26" fillId="22" borderId="9" xfId="56" applyNumberFormat="1" applyFont="1" applyFill="1" applyBorder="1" applyAlignment="1">
      <alignment wrapText="1"/>
    </xf>
    <xf numFmtId="3" fontId="25" fillId="0" borderId="9" xfId="56" applyNumberFormat="1" applyFont="1" applyBorder="1" applyAlignment="1">
      <alignment wrapText="1"/>
    </xf>
    <xf numFmtId="3" fontId="26" fillId="0" borderId="9" xfId="56" applyNumberFormat="1" applyFont="1" applyBorder="1" applyAlignment="1">
      <alignment horizontal="left" wrapText="1"/>
    </xf>
    <xf numFmtId="3" fontId="26" fillId="0" borderId="9" xfId="55" applyNumberFormat="1" applyFont="1" applyBorder="1" applyAlignment="1">
      <alignment wrapText="1"/>
    </xf>
    <xf numFmtId="0" fontId="25" fillId="21" borderId="9" xfId="56" applyFont="1" applyFill="1" applyBorder="1"/>
    <xf numFmtId="0" fontId="25" fillId="21" borderId="9" xfId="56" applyFont="1" applyFill="1" applyBorder="1" applyAlignment="1">
      <alignment horizontal="right"/>
    </xf>
    <xf numFmtId="3" fontId="28" fillId="0" borderId="9" xfId="56" applyNumberFormat="1" applyFont="1" applyBorder="1" applyAlignment="1">
      <alignment wrapText="1"/>
    </xf>
    <xf numFmtId="0" fontId="25" fillId="0" borderId="0" xfId="56" applyFont="1"/>
    <xf numFmtId="3" fontId="29" fillId="0" borderId="8" xfId="56" applyNumberFormat="1" applyFont="1" applyBorder="1" applyAlignment="1">
      <alignment wrapText="1"/>
    </xf>
    <xf numFmtId="3" fontId="25" fillId="0" borderId="8" xfId="56" applyNumberFormat="1" applyFont="1" applyBorder="1" applyAlignment="1">
      <alignment wrapText="1"/>
    </xf>
    <xf numFmtId="0" fontId="9" fillId="24" borderId="14" xfId="56" applyFont="1" applyFill="1" applyBorder="1"/>
    <xf numFmtId="0" fontId="4" fillId="24" borderId="14" xfId="56" applyFont="1" applyFill="1" applyBorder="1"/>
    <xf numFmtId="3" fontId="5" fillId="24" borderId="14" xfId="56" applyNumberFormat="1" applyFont="1" applyFill="1" applyBorder="1" applyAlignment="1">
      <alignment horizontal="left" wrapText="1"/>
    </xf>
    <xf numFmtId="3" fontId="5" fillId="0" borderId="9" xfId="56" applyNumberFormat="1" applyFont="1" applyBorder="1" applyAlignment="1">
      <alignment wrapText="1"/>
    </xf>
    <xf numFmtId="0" fontId="9" fillId="25" borderId="9" xfId="56" applyFont="1" applyFill="1" applyBorder="1"/>
    <xf numFmtId="3" fontId="5" fillId="25" borderId="9" xfId="56" applyNumberFormat="1" applyFont="1" applyFill="1" applyBorder="1" applyAlignment="1">
      <alignment wrapText="1"/>
    </xf>
    <xf numFmtId="0" fontId="30" fillId="21" borderId="9" xfId="56" applyFont="1" applyFill="1" applyBorder="1" applyAlignment="1">
      <alignment horizontal="right"/>
    </xf>
    <xf numFmtId="3" fontId="10" fillId="0" borderId="9" xfId="57" applyNumberFormat="1" applyFont="1" applyBorder="1" applyAlignment="1">
      <alignment horizontal="right" wrapText="1"/>
    </xf>
    <xf numFmtId="0" fontId="26" fillId="25" borderId="9" xfId="56" applyFont="1" applyFill="1" applyBorder="1"/>
    <xf numFmtId="3" fontId="26" fillId="25" borderId="9" xfId="56" applyNumberFormat="1" applyFont="1" applyFill="1" applyBorder="1" applyAlignment="1">
      <alignment wrapText="1"/>
    </xf>
    <xf numFmtId="3" fontId="5" fillId="25" borderId="9" xfId="56" applyNumberFormat="1" applyFont="1" applyFill="1" applyBorder="1" applyAlignment="1">
      <alignment horizontal="justify" wrapText="1"/>
    </xf>
    <xf numFmtId="3" fontId="11" fillId="0" borderId="9" xfId="57" applyNumberFormat="1" applyFont="1" applyBorder="1" applyAlignment="1">
      <alignment horizontal="right"/>
    </xf>
    <xf numFmtId="3" fontId="5" fillId="25" borderId="9" xfId="56" applyNumberFormat="1" applyFont="1" applyFill="1" applyBorder="1" applyAlignment="1">
      <alignment horizontal="left" wrapText="1"/>
    </xf>
    <xf numFmtId="0" fontId="9" fillId="25" borderId="10" xfId="56" applyFont="1" applyFill="1" applyBorder="1"/>
    <xf numFmtId="3" fontId="9" fillId="25" borderId="10" xfId="56" applyNumberFormat="1" applyFont="1" applyFill="1" applyBorder="1" applyAlignment="1">
      <alignment wrapText="1"/>
    </xf>
    <xf numFmtId="3" fontId="9" fillId="22" borderId="9" xfId="56" applyNumberFormat="1" applyFont="1" applyFill="1" applyBorder="1" applyAlignment="1">
      <alignment horizontal="left" wrapText="1"/>
    </xf>
    <xf numFmtId="3" fontId="28" fillId="0" borderId="9" xfId="56" applyNumberFormat="1" applyFont="1" applyBorder="1" applyAlignment="1">
      <alignment horizontal="right" wrapText="1"/>
    </xf>
    <xf numFmtId="3" fontId="31" fillId="26" borderId="15" xfId="57" applyNumberFormat="1" applyFont="1" applyFill="1" applyBorder="1" applyAlignment="1">
      <alignment horizontal="right" vertical="center"/>
    </xf>
    <xf numFmtId="0" fontId="11" fillId="0" borderId="0" xfId="56" applyFont="1" applyAlignment="1">
      <alignment horizontal="center"/>
    </xf>
    <xf numFmtId="3" fontId="5" fillId="23" borderId="9" xfId="56" applyNumberFormat="1" applyFont="1" applyFill="1" applyBorder="1"/>
    <xf numFmtId="3" fontId="5" fillId="22" borderId="9" xfId="56" applyNumberFormat="1" applyFont="1" applyFill="1" applyBorder="1"/>
    <xf numFmtId="3" fontId="26" fillId="0" borderId="9" xfId="56" applyNumberFormat="1" applyFont="1" applyBorder="1"/>
    <xf numFmtId="3" fontId="5" fillId="0" borderId="9" xfId="56" applyNumberFormat="1" applyFont="1" applyBorder="1"/>
    <xf numFmtId="0" fontId="28" fillId="0" borderId="0" xfId="56" applyFont="1"/>
    <xf numFmtId="3" fontId="28" fillId="0" borderId="9" xfId="56" applyNumberFormat="1" applyFont="1" applyBorder="1"/>
    <xf numFmtId="3" fontId="27" fillId="0" borderId="9" xfId="56" applyNumberFormat="1" applyFont="1" applyBorder="1"/>
    <xf numFmtId="3" fontId="26" fillId="22" borderId="9" xfId="56" applyNumberFormat="1" applyFont="1" applyFill="1" applyBorder="1"/>
    <xf numFmtId="3" fontId="29" fillId="0" borderId="9" xfId="56" applyNumberFormat="1" applyFont="1" applyBorder="1"/>
    <xf numFmtId="3" fontId="9" fillId="22" borderId="9" xfId="56" applyNumberFormat="1" applyFont="1" applyFill="1" applyBorder="1"/>
    <xf numFmtId="3" fontId="9" fillId="21" borderId="9" xfId="56" applyNumberFormat="1" applyFont="1" applyFill="1" applyBorder="1"/>
    <xf numFmtId="3" fontId="5" fillId="25" borderId="9" xfId="56" applyNumberFormat="1" applyFont="1" applyFill="1" applyBorder="1"/>
    <xf numFmtId="3" fontId="4" fillId="21" borderId="9" xfId="56" applyNumberFormat="1" applyFont="1" applyFill="1" applyBorder="1"/>
    <xf numFmtId="3" fontId="26" fillId="25" borderId="9" xfId="56" applyNumberFormat="1" applyFont="1" applyFill="1" applyBorder="1"/>
    <xf numFmtId="3" fontId="25" fillId="0" borderId="9" xfId="56" applyNumberFormat="1" applyFont="1" applyBorder="1"/>
    <xf numFmtId="3" fontId="4" fillId="0" borderId="9" xfId="56" applyNumberFormat="1" applyFont="1" applyBorder="1"/>
    <xf numFmtId="3" fontId="4" fillId="0" borderId="0" xfId="56" applyNumberFormat="1" applyFont="1"/>
    <xf numFmtId="3" fontId="29" fillId="0" borderId="8" xfId="56" applyNumberFormat="1" applyFont="1" applyBorder="1"/>
    <xf numFmtId="3" fontId="25" fillId="0" borderId="8" xfId="56" applyNumberFormat="1" applyFont="1" applyBorder="1"/>
    <xf numFmtId="3" fontId="33" fillId="0" borderId="0" xfId="56" applyNumberFormat="1" applyFont="1" applyAlignment="1">
      <alignment horizontal="right" vertical="center" wrapText="1"/>
    </xf>
    <xf numFmtId="0" fontId="34" fillId="0" borderId="0" xfId="56" applyFont="1"/>
    <xf numFmtId="3" fontId="35" fillId="0" borderId="0" xfId="56" applyNumberFormat="1" applyFont="1" applyAlignment="1">
      <alignment horizontal="center" vertical="center" wrapText="1"/>
    </xf>
    <xf numFmtId="3" fontId="32" fillId="0" borderId="9" xfId="56" applyNumberFormat="1" applyFont="1" applyBorder="1"/>
    <xf numFmtId="3" fontId="25" fillId="0" borderId="0" xfId="56" applyNumberFormat="1" applyFont="1" applyAlignment="1">
      <alignment wrapText="1"/>
    </xf>
    <xf numFmtId="3" fontId="32" fillId="0" borderId="9" xfId="56" applyNumberFormat="1" applyFont="1" applyBorder="1" applyAlignment="1">
      <alignment horizontal="right" wrapText="1"/>
    </xf>
    <xf numFmtId="0" fontId="36" fillId="0" borderId="0" xfId="56" applyFont="1"/>
    <xf numFmtId="3" fontId="9" fillId="25" borderId="18" xfId="57" applyNumberFormat="1" applyFont="1" applyFill="1" applyBorder="1" applyAlignment="1">
      <alignment horizontal="right" vertical="center" wrapText="1"/>
    </xf>
    <xf numFmtId="3" fontId="9" fillId="25" borderId="10" xfId="57" applyNumberFormat="1" applyFont="1" applyFill="1" applyBorder="1" applyAlignment="1">
      <alignment horizontal="right" vertical="center" wrapText="1"/>
    </xf>
    <xf numFmtId="3" fontId="10" fillId="0" borderId="18" xfId="57" applyNumberFormat="1" applyFont="1" applyBorder="1" applyAlignment="1">
      <alignment horizontal="right" vertical="center" wrapText="1"/>
    </xf>
    <xf numFmtId="3" fontId="10" fillId="0" borderId="18" xfId="57" applyNumberFormat="1" applyFont="1" applyBorder="1" applyAlignment="1">
      <alignment horizontal="right" vertical="center"/>
    </xf>
    <xf numFmtId="3" fontId="9" fillId="24" borderId="9" xfId="57" applyNumberFormat="1" applyFont="1" applyFill="1" applyBorder="1" applyAlignment="1">
      <alignment horizontal="right" vertical="center"/>
    </xf>
    <xf numFmtId="3" fontId="9" fillId="24" borderId="18" xfId="57" applyNumberFormat="1" applyFont="1" applyFill="1" applyBorder="1" applyAlignment="1">
      <alignment horizontal="right" vertical="center"/>
    </xf>
    <xf numFmtId="3" fontId="9" fillId="0" borderId="9" xfId="57" applyNumberFormat="1" applyFont="1" applyBorder="1" applyAlignment="1">
      <alignment horizontal="right" vertical="center"/>
    </xf>
    <xf numFmtId="3" fontId="5" fillId="22" borderId="9" xfId="56" applyNumberFormat="1" applyFont="1" applyFill="1" applyBorder="1" applyAlignment="1">
      <alignment horizontal="left" wrapText="1"/>
    </xf>
    <xf numFmtId="3" fontId="9" fillId="0" borderId="18" xfId="101" applyNumberFormat="1" applyFont="1" applyBorder="1" applyAlignment="1">
      <alignment horizontal="right" vertical="center" wrapText="1"/>
    </xf>
    <xf numFmtId="0" fontId="37" fillId="0" borderId="0" xfId="56" applyFont="1" applyAlignment="1">
      <alignment horizontal="right"/>
    </xf>
    <xf numFmtId="3" fontId="37" fillId="0" borderId="0" xfId="56" applyNumberFormat="1" applyFont="1"/>
    <xf numFmtId="3" fontId="36" fillId="0" borderId="0" xfId="56" applyNumberFormat="1" applyFont="1" applyAlignment="1">
      <alignment wrapText="1"/>
    </xf>
    <xf numFmtId="3" fontId="36" fillId="0" borderId="0" xfId="56" applyNumberFormat="1" applyFont="1"/>
    <xf numFmtId="3" fontId="32" fillId="0" borderId="19" xfId="56" applyNumberFormat="1" applyFont="1" applyBorder="1"/>
    <xf numFmtId="3" fontId="5" fillId="0" borderId="9" xfId="55" applyNumberFormat="1" applyFont="1" applyBorder="1" applyAlignment="1">
      <alignment wrapText="1"/>
    </xf>
    <xf numFmtId="3" fontId="26" fillId="0" borderId="0" xfId="56" applyNumberFormat="1" applyFont="1"/>
    <xf numFmtId="0" fontId="4" fillId="0" borderId="0" xfId="56" applyFont="1" applyAlignment="1">
      <alignment horizontal="right" wrapText="1"/>
    </xf>
    <xf numFmtId="0" fontId="34" fillId="0" borderId="0" xfId="56" applyFont="1" applyAlignment="1">
      <alignment horizontal="right" wrapText="1"/>
    </xf>
    <xf numFmtId="3" fontId="25" fillId="0" borderId="0" xfId="56" applyNumberFormat="1" applyFont="1"/>
    <xf numFmtId="3" fontId="10" fillId="0" borderId="9" xfId="56" applyNumberFormat="1" applyFont="1" applyBorder="1"/>
    <xf numFmtId="3" fontId="11" fillId="0" borderId="9" xfId="57" applyNumberFormat="1" applyFont="1" applyBorder="1" applyAlignment="1">
      <alignment horizontal="right" wrapText="1"/>
    </xf>
    <xf numFmtId="3" fontId="9" fillId="0" borderId="18" xfId="57" applyNumberFormat="1" applyFont="1" applyBorder="1" applyAlignment="1">
      <alignment horizontal="right" vertical="center"/>
    </xf>
    <xf numFmtId="0" fontId="38" fillId="0" borderId="13" xfId="56" applyFont="1" applyBorder="1" applyAlignment="1">
      <alignment horizontal="center" wrapText="1"/>
    </xf>
    <xf numFmtId="3" fontId="10" fillId="0" borderId="0" xfId="56" applyNumberFormat="1" applyFont="1" applyAlignment="1">
      <alignment horizontal="right"/>
    </xf>
    <xf numFmtId="3" fontId="10" fillId="0" borderId="0" xfId="56" applyNumberFormat="1" applyFont="1" applyAlignment="1">
      <alignment horizontal="right" wrapText="1"/>
    </xf>
    <xf numFmtId="3" fontId="5" fillId="24" borderId="14" xfId="56" applyNumberFormat="1" applyFont="1" applyFill="1" applyBorder="1"/>
    <xf numFmtId="0" fontId="4" fillId="0" borderId="16" xfId="56" applyFont="1" applyBorder="1" applyAlignment="1">
      <alignment horizontal="center"/>
    </xf>
    <xf numFmtId="0" fontId="4" fillId="0" borderId="17" xfId="56" applyFont="1" applyBorder="1" applyAlignment="1">
      <alignment horizontal="center"/>
    </xf>
    <xf numFmtId="3" fontId="1" fillId="0" borderId="0" xfId="56" applyNumberFormat="1" applyFont="1" applyAlignment="1">
      <alignment horizontal="center" vertical="center" wrapText="1"/>
    </xf>
  </cellXfs>
  <cellStyles count="10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Bad" xfId="19" xr:uid="{00000000-0005-0000-0000-000012000000}"/>
    <cellStyle name="Check Cell" xfId="20" xr:uid="{00000000-0005-0000-0000-000013000000}"/>
    <cellStyle name="Explanatory Text" xfId="21" xr:uid="{00000000-0005-0000-0000-000014000000}"/>
    <cellStyle name="Good" xfId="22" xr:uid="{00000000-0005-0000-0000-000015000000}"/>
    <cellStyle name="Heading 1" xfId="23" xr:uid="{00000000-0005-0000-0000-000016000000}"/>
    <cellStyle name="Heading 2" xfId="24" xr:uid="{00000000-0005-0000-0000-000017000000}"/>
    <cellStyle name="Heading 3" xfId="25" xr:uid="{00000000-0005-0000-0000-000018000000}"/>
    <cellStyle name="Heading 4" xfId="26" xr:uid="{00000000-0005-0000-0000-000019000000}"/>
    <cellStyle name="Linked Cell" xfId="27" xr:uid="{00000000-0005-0000-0000-00001A000000}"/>
    <cellStyle name="Normal" xfId="0" builtinId="0"/>
    <cellStyle name="Normal 10" xfId="28" xr:uid="{00000000-0005-0000-0000-00001C000000}"/>
    <cellStyle name="Normal 10 2" xfId="29" xr:uid="{00000000-0005-0000-0000-00001D000000}"/>
    <cellStyle name="Normal 11" xfId="30" xr:uid="{00000000-0005-0000-0000-00001E000000}"/>
    <cellStyle name="Normal 11 2" xfId="31" xr:uid="{00000000-0005-0000-0000-00001F000000}"/>
    <cellStyle name="Normal 12" xfId="32" xr:uid="{00000000-0005-0000-0000-000020000000}"/>
    <cellStyle name="Normal 12 2" xfId="33" xr:uid="{00000000-0005-0000-0000-000021000000}"/>
    <cellStyle name="Normal 13" xfId="34" xr:uid="{00000000-0005-0000-0000-000022000000}"/>
    <cellStyle name="Normal 13 2" xfId="35" xr:uid="{00000000-0005-0000-0000-000023000000}"/>
    <cellStyle name="Normal 14" xfId="36" xr:uid="{00000000-0005-0000-0000-000024000000}"/>
    <cellStyle name="Normal 14 2" xfId="37" xr:uid="{00000000-0005-0000-0000-000025000000}"/>
    <cellStyle name="Normal 15" xfId="38" xr:uid="{00000000-0005-0000-0000-000026000000}"/>
    <cellStyle name="Normal 15 2" xfId="39" xr:uid="{00000000-0005-0000-0000-000027000000}"/>
    <cellStyle name="Normal 16" xfId="40" xr:uid="{00000000-0005-0000-0000-000028000000}"/>
    <cellStyle name="Normal 16 2" xfId="41" xr:uid="{00000000-0005-0000-0000-000029000000}"/>
    <cellStyle name="Normal 18" xfId="42" xr:uid="{00000000-0005-0000-0000-00002A000000}"/>
    <cellStyle name="Normal 2" xfId="43" xr:uid="{00000000-0005-0000-0000-00002B000000}"/>
    <cellStyle name="Normal 2 2" xfId="44" xr:uid="{00000000-0005-0000-0000-00002C000000}"/>
    <cellStyle name="Normal 20" xfId="45" xr:uid="{00000000-0005-0000-0000-00002D000000}"/>
    <cellStyle name="Normal 20 2" xfId="46" xr:uid="{00000000-0005-0000-0000-00002E000000}"/>
    <cellStyle name="Normal 21" xfId="47" xr:uid="{00000000-0005-0000-0000-00002F000000}"/>
    <cellStyle name="Normal 21 2" xfId="48" xr:uid="{00000000-0005-0000-0000-000030000000}"/>
    <cellStyle name="Normal 5" xfId="49" xr:uid="{00000000-0005-0000-0000-000031000000}"/>
    <cellStyle name="Normal 5 2" xfId="50" xr:uid="{00000000-0005-0000-0000-000032000000}"/>
    <cellStyle name="Normal 7" xfId="101" xr:uid="{00000000-0005-0000-0000-000033000000}"/>
    <cellStyle name="Normal 8" xfId="51" xr:uid="{00000000-0005-0000-0000-000034000000}"/>
    <cellStyle name="Normal 8 2" xfId="52" xr:uid="{00000000-0005-0000-0000-000035000000}"/>
    <cellStyle name="Normal 9" xfId="53" xr:uid="{00000000-0005-0000-0000-000036000000}"/>
    <cellStyle name="Normal 9 2" xfId="54" xr:uid="{00000000-0005-0000-0000-000037000000}"/>
    <cellStyle name="Normal_Aizdatm2000(06_09)2" xfId="55" xr:uid="{00000000-0005-0000-0000-000038000000}"/>
    <cellStyle name="Normal_Budzaizd99" xfId="56" xr:uid="{00000000-0005-0000-0000-000039000000}"/>
    <cellStyle name="Normal_Budzaizd99 2" xfId="57" xr:uid="{00000000-0005-0000-0000-00003A000000}"/>
    <cellStyle name="Note" xfId="58" xr:uid="{00000000-0005-0000-0000-00003B000000}"/>
    <cellStyle name="SAPBEXaggData" xfId="59" xr:uid="{00000000-0005-0000-0000-00003C000000}"/>
    <cellStyle name="SAPBEXaggDataEmph" xfId="60" xr:uid="{00000000-0005-0000-0000-00003D000000}"/>
    <cellStyle name="SAPBEXaggItem" xfId="61" xr:uid="{00000000-0005-0000-0000-00003E000000}"/>
    <cellStyle name="SAPBEXaggItemX" xfId="62" xr:uid="{00000000-0005-0000-0000-00003F000000}"/>
    <cellStyle name="SAPBEXchaText" xfId="63" xr:uid="{00000000-0005-0000-0000-000040000000}"/>
    <cellStyle name="SAPBEXexcBad7" xfId="64" xr:uid="{00000000-0005-0000-0000-000041000000}"/>
    <cellStyle name="SAPBEXexcBad8" xfId="65" xr:uid="{00000000-0005-0000-0000-000042000000}"/>
    <cellStyle name="SAPBEXexcBad9" xfId="66" xr:uid="{00000000-0005-0000-0000-000043000000}"/>
    <cellStyle name="SAPBEXexcCritical4" xfId="67" xr:uid="{00000000-0005-0000-0000-000044000000}"/>
    <cellStyle name="SAPBEXexcCritical5" xfId="68" xr:uid="{00000000-0005-0000-0000-000045000000}"/>
    <cellStyle name="SAPBEXexcCritical6" xfId="69" xr:uid="{00000000-0005-0000-0000-000046000000}"/>
    <cellStyle name="SAPBEXexcGood1" xfId="70" xr:uid="{00000000-0005-0000-0000-000047000000}"/>
    <cellStyle name="SAPBEXexcGood2" xfId="71" xr:uid="{00000000-0005-0000-0000-000048000000}"/>
    <cellStyle name="SAPBEXexcGood3" xfId="72" xr:uid="{00000000-0005-0000-0000-000049000000}"/>
    <cellStyle name="SAPBEXfilterDrill" xfId="73" xr:uid="{00000000-0005-0000-0000-00004A000000}"/>
    <cellStyle name="SAPBEXfilterItem" xfId="74" xr:uid="{00000000-0005-0000-0000-00004B000000}"/>
    <cellStyle name="SAPBEXfilterText" xfId="75" xr:uid="{00000000-0005-0000-0000-00004C000000}"/>
    <cellStyle name="SAPBEXformats" xfId="76" xr:uid="{00000000-0005-0000-0000-00004D000000}"/>
    <cellStyle name="SAPBEXheaderItem" xfId="77" xr:uid="{00000000-0005-0000-0000-00004E000000}"/>
    <cellStyle name="SAPBEXheaderText" xfId="78" xr:uid="{00000000-0005-0000-0000-00004F000000}"/>
    <cellStyle name="SAPBEXHLevel0" xfId="79" xr:uid="{00000000-0005-0000-0000-000050000000}"/>
    <cellStyle name="SAPBEXHLevel0X" xfId="80" xr:uid="{00000000-0005-0000-0000-000051000000}"/>
    <cellStyle name="SAPBEXHLevel1" xfId="81" xr:uid="{00000000-0005-0000-0000-000052000000}"/>
    <cellStyle name="SAPBEXHLevel1X" xfId="82" xr:uid="{00000000-0005-0000-0000-000053000000}"/>
    <cellStyle name="SAPBEXHLevel2" xfId="83" xr:uid="{00000000-0005-0000-0000-000054000000}"/>
    <cellStyle name="SAPBEXHLevel2X" xfId="84" xr:uid="{00000000-0005-0000-0000-000055000000}"/>
    <cellStyle name="SAPBEXHLevel3" xfId="85" xr:uid="{00000000-0005-0000-0000-000056000000}"/>
    <cellStyle name="SAPBEXHLevel3X" xfId="86" xr:uid="{00000000-0005-0000-0000-000057000000}"/>
    <cellStyle name="SAPBEXinputData" xfId="87" xr:uid="{00000000-0005-0000-0000-000058000000}"/>
    <cellStyle name="SAPBEXresData" xfId="88" xr:uid="{00000000-0005-0000-0000-000059000000}"/>
    <cellStyle name="SAPBEXresDataEmph" xfId="89" xr:uid="{00000000-0005-0000-0000-00005A000000}"/>
    <cellStyle name="SAPBEXresItem" xfId="90" xr:uid="{00000000-0005-0000-0000-00005B000000}"/>
    <cellStyle name="SAPBEXresItemX" xfId="91" xr:uid="{00000000-0005-0000-0000-00005C000000}"/>
    <cellStyle name="SAPBEXstdData" xfId="92" xr:uid="{00000000-0005-0000-0000-00005D000000}"/>
    <cellStyle name="SAPBEXstdDataEmph" xfId="93" xr:uid="{00000000-0005-0000-0000-00005E000000}"/>
    <cellStyle name="SAPBEXstdItem" xfId="94" xr:uid="{00000000-0005-0000-0000-00005F000000}"/>
    <cellStyle name="SAPBEXstdItemX" xfId="95" xr:uid="{00000000-0005-0000-0000-000060000000}"/>
    <cellStyle name="SAPBEXtitle" xfId="96" xr:uid="{00000000-0005-0000-0000-000061000000}"/>
    <cellStyle name="SAPBEXundefined" xfId="97" xr:uid="{00000000-0005-0000-0000-000062000000}"/>
    <cellStyle name="Stils 1" xfId="98" xr:uid="{00000000-0005-0000-0000-000063000000}"/>
    <cellStyle name="Style 1" xfId="99" xr:uid="{00000000-0005-0000-0000-000064000000}"/>
    <cellStyle name="V?st." xfId="10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unkcijas-2004_veidlapa_2-1_EX_funkcijas_kopa_(Salabots)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Ziedojumi_davinajumi-funkcijas_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kcijas_kopā_2-1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Kopsavilkums"/>
      <sheetName val="Funkcijas_kopā_2-2"/>
      <sheetName val="Funkcijas_kopā"/>
      <sheetName val="Specb_2004_Funkcijas_Kops."/>
    </sheetNames>
    <sheetDataSet>
      <sheetData sheetId="0">
        <row r="12">
          <cell r="B12">
            <v>1</v>
          </cell>
          <cell r="C12" t="str">
            <v>Vispārējie valdības dienesti</v>
          </cell>
          <cell r="D12">
            <v>0</v>
          </cell>
          <cell r="E12">
            <v>0</v>
          </cell>
          <cell r="F12">
            <v>0</v>
          </cell>
          <cell r="G12">
            <v>106193</v>
          </cell>
          <cell r="H12">
            <v>0</v>
          </cell>
          <cell r="I12">
            <v>78152</v>
          </cell>
        </row>
        <row r="14">
          <cell r="B14">
            <v>3</v>
          </cell>
          <cell r="C14" t="str">
            <v>Sabiedriskā kārtība un drošība, tiesību aizsardzība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6">
          <cell r="B16">
            <v>5</v>
          </cell>
          <cell r="C16" t="str">
            <v>Veselības aprūpe</v>
          </cell>
          <cell r="D16">
            <v>0</v>
          </cell>
          <cell r="E16">
            <v>0</v>
          </cell>
          <cell r="F16">
            <v>0</v>
          </cell>
          <cell r="G16">
            <v>189528240</v>
          </cell>
          <cell r="H16">
            <v>0</v>
          </cell>
          <cell r="I16">
            <v>186631624</v>
          </cell>
        </row>
        <row r="18">
          <cell r="B18">
            <v>7</v>
          </cell>
          <cell r="C18" t="str">
            <v>Dzīvokļu un komunālā saimniecība, vides aizsardzība</v>
          </cell>
          <cell r="D18">
            <v>0</v>
          </cell>
          <cell r="E18">
            <v>0</v>
          </cell>
          <cell r="F18">
            <v>0</v>
          </cell>
          <cell r="G18">
            <v>7923947</v>
          </cell>
          <cell r="H18">
            <v>0</v>
          </cell>
          <cell r="I18">
            <v>8207826</v>
          </cell>
        </row>
        <row r="20">
          <cell r="B20">
            <v>9</v>
          </cell>
          <cell r="C20" t="str">
            <v>Kurināmā un enerģētikas dienesti un pasākumi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>
            <v>11</v>
          </cell>
          <cell r="C22" t="str">
            <v>Iegūstošā rūpniecība, rūpniecība,celtniecība, derīgie izrakteņi (izņemot kurināmo)</v>
          </cell>
          <cell r="D22">
            <v>0</v>
          </cell>
          <cell r="E22">
            <v>0</v>
          </cell>
          <cell r="F22">
            <v>0</v>
          </cell>
          <cell r="G22">
            <v>582695</v>
          </cell>
          <cell r="H22">
            <v>0</v>
          </cell>
          <cell r="I22">
            <v>464229</v>
          </cell>
        </row>
        <row r="24">
          <cell r="B24">
            <v>13</v>
          </cell>
          <cell r="C24" t="str">
            <v>Pārējā ekonomiskā darbība un dienesti</v>
          </cell>
          <cell r="D24">
            <v>0</v>
          </cell>
          <cell r="E24">
            <v>0</v>
          </cell>
          <cell r="F24">
            <v>0</v>
          </cell>
          <cell r="G24">
            <v>2156044</v>
          </cell>
          <cell r="H24">
            <v>0</v>
          </cell>
          <cell r="I24">
            <v>2187460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kcijas_kopā"/>
    </sheetNames>
    <sheetDataSet>
      <sheetData sheetId="0">
        <row r="12">
          <cell r="B12">
            <v>1</v>
          </cell>
          <cell r="C12" t="str">
            <v>Vispārējie valdības dienesti</v>
          </cell>
          <cell r="D12">
            <v>745484</v>
          </cell>
          <cell r="E12">
            <v>766779</v>
          </cell>
          <cell r="F12">
            <v>426853</v>
          </cell>
          <cell r="G12">
            <v>609461</v>
          </cell>
          <cell r="H12">
            <v>413545</v>
          </cell>
          <cell r="I12">
            <v>688705</v>
          </cell>
        </row>
        <row r="14">
          <cell r="B14">
            <v>3</v>
          </cell>
          <cell r="C14" t="str">
            <v>Sabiedriskā kārtība un drošība, tiesību aizsardzība</v>
          </cell>
          <cell r="D14">
            <v>258161</v>
          </cell>
          <cell r="E14">
            <v>258161</v>
          </cell>
          <cell r="F14">
            <v>135429</v>
          </cell>
          <cell r="G14">
            <v>138435</v>
          </cell>
          <cell r="H14">
            <v>195609</v>
          </cell>
          <cell r="I14">
            <v>185453</v>
          </cell>
        </row>
        <row r="16">
          <cell r="B16">
            <v>5</v>
          </cell>
          <cell r="C16" t="str">
            <v>Veselības aprūpe</v>
          </cell>
          <cell r="D16">
            <v>538075</v>
          </cell>
          <cell r="E16">
            <v>538075</v>
          </cell>
          <cell r="F16">
            <v>230062</v>
          </cell>
          <cell r="G16">
            <v>46728</v>
          </cell>
          <cell r="H16">
            <v>434563</v>
          </cell>
          <cell r="I16">
            <v>154819</v>
          </cell>
        </row>
        <row r="18">
          <cell r="B18">
            <v>7</v>
          </cell>
          <cell r="C18" t="str">
            <v>Dzīvokļu un komunālā saimniecība, vides aizsardzība</v>
          </cell>
          <cell r="D18">
            <v>637500</v>
          </cell>
          <cell r="E18">
            <v>637500</v>
          </cell>
          <cell r="F18">
            <v>410477</v>
          </cell>
          <cell r="G18">
            <v>280537</v>
          </cell>
          <cell r="H18">
            <v>637001</v>
          </cell>
          <cell r="I18">
            <v>349673</v>
          </cell>
        </row>
        <row r="20">
          <cell r="B20">
            <v>9</v>
          </cell>
          <cell r="C20" t="str">
            <v>Kurināmā un enerģētikas dienesti un pasākumi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>
            <v>11</v>
          </cell>
          <cell r="C22" t="str">
            <v>Iegūstošā rūpniecība, rūpniecība,celtniecība, derīgie izrakteņi (izņemot kurināmo)</v>
          </cell>
          <cell r="D22">
            <v>0</v>
          </cell>
          <cell r="E22">
            <v>0</v>
          </cell>
          <cell r="F22">
            <v>7657</v>
          </cell>
          <cell r="G22">
            <v>0</v>
          </cell>
          <cell r="H22">
            <v>61993</v>
          </cell>
          <cell r="I22">
            <v>854</v>
          </cell>
        </row>
        <row r="24">
          <cell r="B24">
            <v>13</v>
          </cell>
          <cell r="C24" t="str">
            <v>Pārējā ekonomiskā darbība un dienesti</v>
          </cell>
          <cell r="D24">
            <v>16000</v>
          </cell>
          <cell r="E24">
            <v>16000</v>
          </cell>
          <cell r="F24">
            <v>15011</v>
          </cell>
          <cell r="G24">
            <v>20346</v>
          </cell>
          <cell r="H24">
            <v>22497</v>
          </cell>
          <cell r="I24">
            <v>28178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66"/>
  <sheetViews>
    <sheetView tabSelected="1" topLeftCell="A2" zoomScale="70" zoomScaleNormal="70" zoomScalePageLayoutView="74" workbookViewId="0">
      <selection activeCell="G23" sqref="G23"/>
    </sheetView>
  </sheetViews>
  <sheetFormatPr defaultColWidth="9.1796875" defaultRowHeight="13" outlineLevelCol="1"/>
  <cols>
    <col min="1" max="1" width="12.81640625" style="1" customWidth="1"/>
    <col min="2" max="2" width="7.7265625" style="1" customWidth="1"/>
    <col min="3" max="3" width="13.453125" style="1" customWidth="1"/>
    <col min="4" max="4" width="45" style="3" customWidth="1"/>
    <col min="5" max="5" width="22.7265625" style="1" customWidth="1" outlineLevel="1"/>
    <col min="6" max="6" width="8.90625" style="1" customWidth="1"/>
    <col min="7" max="16384" width="9.1796875" style="1"/>
  </cols>
  <sheetData>
    <row r="1" spans="1:5" hidden="1">
      <c r="D1" s="109"/>
    </row>
    <row r="2" spans="1:5" s="87" customFormat="1">
      <c r="D2" s="110"/>
      <c r="E2" s="116" t="s">
        <v>51</v>
      </c>
    </row>
    <row r="3" spans="1:5" s="71" customFormat="1" ht="39">
      <c r="A3" s="88"/>
      <c r="B3" s="88"/>
      <c r="C3" s="88"/>
      <c r="D3" s="86"/>
      <c r="E3" s="117" t="s">
        <v>53</v>
      </c>
    </row>
    <row r="4" spans="1:5" s="2" customFormat="1" ht="15.65" customHeight="1">
      <c r="A4" s="121" t="s">
        <v>49</v>
      </c>
      <c r="B4" s="121"/>
      <c r="C4" s="121"/>
      <c r="D4" s="121"/>
      <c r="E4" s="121"/>
    </row>
    <row r="5" spans="1:5">
      <c r="D5" s="1"/>
      <c r="E5" s="66"/>
    </row>
    <row r="6" spans="1:5">
      <c r="A6" s="119" t="s">
        <v>7</v>
      </c>
      <c r="B6" s="120"/>
      <c r="C6" s="120"/>
      <c r="D6" s="11"/>
      <c r="E6" s="26"/>
    </row>
    <row r="7" spans="1:5" ht="40.5" customHeight="1">
      <c r="A7" s="26" t="s">
        <v>8</v>
      </c>
      <c r="B7" s="26" t="s">
        <v>9</v>
      </c>
      <c r="C7" s="26" t="s">
        <v>10</v>
      </c>
      <c r="D7" s="27" t="s">
        <v>14</v>
      </c>
      <c r="E7" s="115" t="s">
        <v>52</v>
      </c>
    </row>
    <row r="8" spans="1:5">
      <c r="A8" s="13"/>
      <c r="B8" s="13"/>
      <c r="C8" s="13"/>
      <c r="D8" s="12"/>
      <c r="E8" s="13"/>
    </row>
    <row r="9" spans="1:5">
      <c r="A9" s="5">
        <v>1</v>
      </c>
      <c r="B9" s="5">
        <v>2</v>
      </c>
      <c r="C9" s="5">
        <v>3</v>
      </c>
      <c r="D9" s="4">
        <v>4</v>
      </c>
      <c r="E9" s="5">
        <v>5</v>
      </c>
    </row>
    <row r="10" spans="1:5" ht="26">
      <c r="A10" s="48" t="s">
        <v>11</v>
      </c>
      <c r="B10" s="49"/>
      <c r="C10" s="49"/>
      <c r="D10" s="50" t="s">
        <v>0</v>
      </c>
      <c r="E10" s="118">
        <f>E11+E35</f>
        <v>-334457337</v>
      </c>
    </row>
    <row r="11" spans="1:5" ht="13.5">
      <c r="A11" s="29" t="s">
        <v>12</v>
      </c>
      <c r="B11" s="30"/>
      <c r="C11" s="30"/>
      <c r="D11" s="31" t="s">
        <v>1</v>
      </c>
      <c r="E11" s="67">
        <f>E13+E22+E29+E19+E31+E33</f>
        <v>-488198377</v>
      </c>
    </row>
    <row r="12" spans="1:5">
      <c r="A12" s="8"/>
      <c r="B12" s="7"/>
      <c r="C12" s="21" t="s">
        <v>15</v>
      </c>
      <c r="D12" s="22" t="s">
        <v>16</v>
      </c>
      <c r="E12" s="68">
        <f>SUM(E13+E19+E22)</f>
        <v>-362599060</v>
      </c>
    </row>
    <row r="13" spans="1:5">
      <c r="A13" s="7"/>
      <c r="B13" s="7"/>
      <c r="C13" s="21" t="s">
        <v>17</v>
      </c>
      <c r="D13" s="23" t="s">
        <v>41</v>
      </c>
      <c r="E13" s="68">
        <f>SUM(E14+E16+E17)</f>
        <v>-96468223</v>
      </c>
    </row>
    <row r="14" spans="1:5" s="45" customFormat="1" hidden="1">
      <c r="A14" s="33"/>
      <c r="B14" s="34" t="s">
        <v>18</v>
      </c>
      <c r="C14" s="35" t="s">
        <v>19</v>
      </c>
      <c r="D14" s="36" t="s">
        <v>47</v>
      </c>
      <c r="E14" s="69"/>
    </row>
    <row r="15" spans="1:5" s="45" customFormat="1" ht="52" hidden="1">
      <c r="A15" s="33"/>
      <c r="B15" s="34" t="s">
        <v>18</v>
      </c>
      <c r="C15" s="35" t="s">
        <v>28</v>
      </c>
      <c r="D15" s="36" t="s">
        <v>33</v>
      </c>
      <c r="E15" s="69"/>
    </row>
    <row r="16" spans="1:5" s="45" customFormat="1" ht="26">
      <c r="A16" s="7"/>
      <c r="B16" s="14" t="s">
        <v>18</v>
      </c>
      <c r="C16" s="16" t="s">
        <v>32</v>
      </c>
      <c r="D16" s="51" t="s">
        <v>42</v>
      </c>
      <c r="E16" s="101">
        <f>-56000000-40000000</f>
        <v>-96000000</v>
      </c>
    </row>
    <row r="17" spans="1:10" ht="39">
      <c r="A17" s="7"/>
      <c r="B17" s="7"/>
      <c r="C17" s="32" t="s">
        <v>36</v>
      </c>
      <c r="D17" s="18" t="s">
        <v>37</v>
      </c>
      <c r="E17" s="99">
        <f>-468223</f>
        <v>-468223</v>
      </c>
    </row>
    <row r="18" spans="1:10" hidden="1">
      <c r="A18" s="33"/>
      <c r="B18" s="33"/>
      <c r="C18" s="33"/>
      <c r="D18" s="65"/>
      <c r="E18" s="73"/>
    </row>
    <row r="19" spans="1:10" ht="26" hidden="1">
      <c r="A19" s="33"/>
      <c r="B19" s="34" t="s">
        <v>20</v>
      </c>
      <c r="C19" s="37" t="s">
        <v>21</v>
      </c>
      <c r="D19" s="38" t="s">
        <v>48</v>
      </c>
      <c r="E19" s="74">
        <f>E20</f>
        <v>0</v>
      </c>
    </row>
    <row r="20" spans="1:10" hidden="1">
      <c r="A20" s="33"/>
      <c r="B20" s="34"/>
      <c r="C20" s="35"/>
      <c r="D20" s="44" t="s">
        <v>2</v>
      </c>
      <c r="E20" s="72"/>
    </row>
    <row r="21" spans="1:10">
      <c r="A21" s="33"/>
      <c r="B21" s="34"/>
      <c r="C21" s="33"/>
      <c r="D21" s="36"/>
      <c r="E21" s="69"/>
    </row>
    <row r="22" spans="1:10">
      <c r="A22" s="7"/>
      <c r="B22" s="7"/>
      <c r="C22" s="21" t="s">
        <v>22</v>
      </c>
      <c r="D22" s="24" t="s">
        <v>43</v>
      </c>
      <c r="E22" s="68">
        <f>E23+E26+E27</f>
        <v>-266130837</v>
      </c>
    </row>
    <row r="23" spans="1:10">
      <c r="A23" s="7"/>
      <c r="B23" s="7"/>
      <c r="C23" s="16" t="s">
        <v>23</v>
      </c>
      <c r="D23" s="20" t="s">
        <v>24</v>
      </c>
      <c r="E23" s="114">
        <f>-45733988-197570994</f>
        <v>-243304982</v>
      </c>
    </row>
    <row r="24" spans="1:10">
      <c r="A24" s="7"/>
      <c r="B24" s="7"/>
      <c r="C24" s="16"/>
      <c r="D24" s="91"/>
      <c r="E24" s="106"/>
    </row>
    <row r="25" spans="1:10" s="45" customFormat="1" ht="26.5" hidden="1">
      <c r="A25" s="33"/>
      <c r="B25" s="33"/>
      <c r="C25" s="35" t="s">
        <v>25</v>
      </c>
      <c r="D25" s="40" t="s">
        <v>35</v>
      </c>
      <c r="E25" s="75"/>
    </row>
    <row r="26" spans="1:10" s="45" customFormat="1" ht="26">
      <c r="A26" s="33"/>
      <c r="B26" s="33"/>
      <c r="C26" s="16" t="s">
        <v>34</v>
      </c>
      <c r="D26" s="107" t="s">
        <v>45</v>
      </c>
      <c r="E26" s="70">
        <f>-2825855-20000000</f>
        <v>-22825855</v>
      </c>
    </row>
    <row r="27" spans="1:10" s="45" customFormat="1" ht="39" hidden="1">
      <c r="A27" s="33"/>
      <c r="B27" s="33"/>
      <c r="C27" s="35" t="s">
        <v>30</v>
      </c>
      <c r="D27" s="41" t="s">
        <v>31</v>
      </c>
      <c r="E27" s="69"/>
    </row>
    <row r="28" spans="1:10">
      <c r="A28" s="33"/>
      <c r="B28" s="33"/>
      <c r="C28" s="35"/>
      <c r="D28" s="64"/>
      <c r="E28" s="72"/>
    </row>
    <row r="29" spans="1:10">
      <c r="A29" s="7"/>
      <c r="B29" s="7"/>
      <c r="C29" s="21" t="s">
        <v>26</v>
      </c>
      <c r="D29" s="100" t="s">
        <v>44</v>
      </c>
      <c r="E29" s="98">
        <f>-23979247-62412069-708001</f>
        <v>-87099317</v>
      </c>
      <c r="F29" s="111"/>
      <c r="G29" s="45"/>
      <c r="H29" s="45"/>
      <c r="I29" s="45"/>
      <c r="J29" s="45"/>
    </row>
    <row r="30" spans="1:10">
      <c r="A30" s="25"/>
      <c r="B30" s="25"/>
      <c r="C30" s="25"/>
      <c r="D30" s="65"/>
      <c r="E30" s="89"/>
      <c r="F30" s="45"/>
      <c r="G30" s="45"/>
      <c r="H30" s="45"/>
      <c r="I30" s="45"/>
      <c r="J30" s="45"/>
    </row>
    <row r="31" spans="1:10">
      <c r="A31" s="25"/>
      <c r="B31" s="25"/>
      <c r="C31" s="21" t="s">
        <v>27</v>
      </c>
      <c r="D31" s="63" t="s">
        <v>46</v>
      </c>
      <c r="E31" s="76">
        <v>0</v>
      </c>
    </row>
    <row r="32" spans="1:10">
      <c r="A32" s="7"/>
      <c r="B32" s="7"/>
      <c r="C32" s="8"/>
      <c r="D32" s="28"/>
      <c r="E32" s="77"/>
    </row>
    <row r="33" spans="1:5">
      <c r="A33" s="7"/>
      <c r="B33" s="7"/>
      <c r="C33" s="21" t="s">
        <v>38</v>
      </c>
      <c r="D33" s="63" t="s">
        <v>39</v>
      </c>
      <c r="E33" s="97">
        <f>-38500000</f>
        <v>-38500000</v>
      </c>
    </row>
    <row r="34" spans="1:5">
      <c r="A34" s="7"/>
      <c r="B34" s="7"/>
      <c r="C34" s="8"/>
      <c r="D34" s="28"/>
      <c r="E34" s="77"/>
    </row>
    <row r="35" spans="1:5" ht="13.5">
      <c r="A35" s="29" t="s">
        <v>13</v>
      </c>
      <c r="B35" s="30"/>
      <c r="C35" s="30"/>
      <c r="D35" s="31" t="s">
        <v>3</v>
      </c>
      <c r="E35" s="67">
        <f>SUM(E36+E53+E55)</f>
        <v>153741040</v>
      </c>
    </row>
    <row r="36" spans="1:5">
      <c r="A36" s="7"/>
      <c r="B36" s="7"/>
      <c r="C36" s="52" t="s">
        <v>15</v>
      </c>
      <c r="D36" s="53" t="s">
        <v>16</v>
      </c>
      <c r="E36" s="78">
        <f>SUM(E37+E44+E47)</f>
        <v>135993426</v>
      </c>
    </row>
    <row r="37" spans="1:5">
      <c r="A37" s="7"/>
      <c r="B37" s="7"/>
      <c r="C37" s="52" t="s">
        <v>17</v>
      </c>
      <c r="D37" s="53" t="s">
        <v>41</v>
      </c>
      <c r="E37" s="78">
        <f>E38+E41+E42</f>
        <v>9618693</v>
      </c>
    </row>
    <row r="38" spans="1:5">
      <c r="A38" s="7"/>
      <c r="B38" s="14" t="s">
        <v>18</v>
      </c>
      <c r="C38" s="16" t="s">
        <v>19</v>
      </c>
      <c r="D38" s="18" t="s">
        <v>47</v>
      </c>
      <c r="E38" s="112">
        <f>E39</f>
        <v>708000</v>
      </c>
    </row>
    <row r="39" spans="1:5">
      <c r="A39" s="7"/>
      <c r="B39" s="7"/>
      <c r="C39" s="7"/>
      <c r="D39" s="15" t="s">
        <v>29</v>
      </c>
      <c r="E39" s="113">
        <f>975000-267000</f>
        <v>708000</v>
      </c>
    </row>
    <row r="40" spans="1:5" ht="52" hidden="1">
      <c r="A40" s="42"/>
      <c r="B40" s="42"/>
      <c r="C40" s="43" t="s">
        <v>28</v>
      </c>
      <c r="D40" s="36" t="s">
        <v>33</v>
      </c>
      <c r="E40" s="55"/>
    </row>
    <row r="41" spans="1:5" ht="26">
      <c r="A41" s="42"/>
      <c r="B41" s="42"/>
      <c r="C41" s="54" t="s">
        <v>32</v>
      </c>
      <c r="D41" s="51" t="s">
        <v>42</v>
      </c>
      <c r="E41" s="95">
        <f>7855762</f>
        <v>7855762</v>
      </c>
    </row>
    <row r="42" spans="1:5" ht="39">
      <c r="A42" s="9"/>
      <c r="B42" s="9"/>
      <c r="C42" s="17" t="s">
        <v>36</v>
      </c>
      <c r="D42" s="19" t="s">
        <v>37</v>
      </c>
      <c r="E42" s="95">
        <f>1054931</f>
        <v>1054931</v>
      </c>
    </row>
    <row r="43" spans="1:5" hidden="1">
      <c r="A43" s="9"/>
      <c r="B43" s="9"/>
      <c r="C43" s="9"/>
      <c r="D43" s="6"/>
      <c r="E43" s="79"/>
    </row>
    <row r="44" spans="1:5" ht="26" hidden="1">
      <c r="A44" s="33"/>
      <c r="B44" s="34" t="s">
        <v>20</v>
      </c>
      <c r="C44" s="56" t="s">
        <v>21</v>
      </c>
      <c r="D44" s="57" t="s">
        <v>48</v>
      </c>
      <c r="E44" s="80"/>
    </row>
    <row r="45" spans="1:5" hidden="1">
      <c r="A45" s="33"/>
      <c r="B45" s="33"/>
      <c r="C45" s="33"/>
      <c r="D45" s="39" t="s">
        <v>2</v>
      </c>
      <c r="E45" s="73"/>
    </row>
    <row r="46" spans="1:5">
      <c r="A46" s="33"/>
      <c r="B46" s="33"/>
      <c r="C46" s="33"/>
      <c r="D46" s="39"/>
      <c r="E46" s="81"/>
    </row>
    <row r="47" spans="1:5">
      <c r="A47" s="7"/>
      <c r="B47" s="7"/>
      <c r="C47" s="52" t="s">
        <v>22</v>
      </c>
      <c r="D47" s="58" t="s">
        <v>43</v>
      </c>
      <c r="E47" s="78">
        <f t="shared" ref="E47" si="0">E48+E50</f>
        <v>126374733</v>
      </c>
    </row>
    <row r="48" spans="1:5">
      <c r="A48" s="7"/>
      <c r="B48" s="7"/>
      <c r="C48" s="16" t="s">
        <v>23</v>
      </c>
      <c r="D48" s="20" t="s">
        <v>24</v>
      </c>
      <c r="E48" s="96">
        <f>125166724</f>
        <v>125166724</v>
      </c>
    </row>
    <row r="49" spans="1:6" ht="26" hidden="1">
      <c r="A49" s="33"/>
      <c r="B49" s="33"/>
      <c r="C49" s="35" t="s">
        <v>25</v>
      </c>
      <c r="D49" s="40" t="s">
        <v>35</v>
      </c>
      <c r="E49" s="59"/>
    </row>
    <row r="50" spans="1:6" ht="26">
      <c r="A50" s="7"/>
      <c r="B50" s="7"/>
      <c r="C50" s="16" t="s">
        <v>34</v>
      </c>
      <c r="D50" s="19" t="s">
        <v>45</v>
      </c>
      <c r="E50" s="95">
        <f>1208009</f>
        <v>1208009</v>
      </c>
    </row>
    <row r="51" spans="1:6" s="45" customFormat="1" ht="39" hidden="1">
      <c r="A51" s="33"/>
      <c r="B51" s="33"/>
      <c r="C51" s="35" t="s">
        <v>30</v>
      </c>
      <c r="D51" s="41" t="s">
        <v>31</v>
      </c>
      <c r="E51" s="81"/>
    </row>
    <row r="52" spans="1:6">
      <c r="A52" s="7"/>
      <c r="B52" s="7"/>
      <c r="C52" s="7"/>
      <c r="D52" s="6"/>
      <c r="E52" s="82"/>
    </row>
    <row r="53" spans="1:6">
      <c r="A53" s="7"/>
      <c r="B53" s="7"/>
      <c r="C53" s="52" t="s">
        <v>26</v>
      </c>
      <c r="D53" s="60" t="s">
        <v>44</v>
      </c>
      <c r="E53" s="93">
        <f>17747614</f>
        <v>17747614</v>
      </c>
    </row>
    <row r="54" spans="1:6">
      <c r="A54" s="7"/>
      <c r="B54" s="7"/>
      <c r="C54" s="7"/>
      <c r="D54" s="6"/>
      <c r="E54" s="82"/>
    </row>
    <row r="55" spans="1:6">
      <c r="A55" s="10"/>
      <c r="B55" s="10"/>
      <c r="C55" s="61" t="s">
        <v>27</v>
      </c>
      <c r="D55" s="62" t="s">
        <v>46</v>
      </c>
      <c r="E55" s="94">
        <v>0</v>
      </c>
    </row>
    <row r="56" spans="1:6" hidden="1">
      <c r="E56" s="83"/>
    </row>
    <row r="57" spans="1:6" ht="13.5" hidden="1">
      <c r="A57" s="45"/>
      <c r="B57" s="45"/>
      <c r="C57" s="45"/>
      <c r="D57" s="46" t="s">
        <v>4</v>
      </c>
      <c r="E57" s="84">
        <f>E58+E59</f>
        <v>-118138258</v>
      </c>
    </row>
    <row r="58" spans="1:6" hidden="1">
      <c r="A58" s="45"/>
      <c r="B58" s="45"/>
      <c r="C58" s="45"/>
      <c r="D58" s="47" t="s">
        <v>5</v>
      </c>
      <c r="E58" s="90">
        <f>E23</f>
        <v>-243304982</v>
      </c>
    </row>
    <row r="59" spans="1:6" hidden="1">
      <c r="A59" s="45"/>
      <c r="B59" s="45"/>
      <c r="C59" s="45"/>
      <c r="D59" s="47" t="s">
        <v>6</v>
      </c>
      <c r="E59" s="85">
        <f>E48</f>
        <v>125166724</v>
      </c>
    </row>
    <row r="60" spans="1:6" hidden="1"/>
    <row r="61" spans="1:6" hidden="1">
      <c r="D61" s="102" t="s">
        <v>50</v>
      </c>
      <c r="E61" s="103">
        <v>-334457337</v>
      </c>
      <c r="F61" s="108"/>
    </row>
    <row r="62" spans="1:6" hidden="1">
      <c r="D62" s="104"/>
      <c r="E62" s="105">
        <f>E10-E61</f>
        <v>0</v>
      </c>
    </row>
    <row r="63" spans="1:6" hidden="1">
      <c r="D63" s="104"/>
      <c r="E63" s="92"/>
    </row>
    <row r="64" spans="1:6" hidden="1">
      <c r="D64" s="102" t="s">
        <v>40</v>
      </c>
      <c r="E64" s="103">
        <f>E61-E57</f>
        <v>-216319079</v>
      </c>
    </row>
    <row r="65" spans="5:5" hidden="1">
      <c r="E65" s="83"/>
    </row>
    <row r="66" spans="5:5" hidden="1"/>
  </sheetData>
  <mergeCells count="2">
    <mergeCell ref="A6:C6"/>
    <mergeCell ref="A4:E4"/>
  </mergeCells>
  <pageMargins left="0.7" right="0.35433070866141736" top="0.59055118110236227" bottom="0.43307086614173229" header="0.15748031496062992" footer="0.1574803149606299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Pagaidu_budzets_2023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Aizdevumu un aizdevumu atmaksu saraksts</dc:title>
  <dc:creator>klinta.stafecka@fm.gov.lv</dc:creator>
  <dc:description>Ligita.Otto@fm.gov.lv
tel.67095439</dc:description>
  <cp:lastModifiedBy>Zane Adijāne</cp:lastModifiedBy>
  <cp:lastPrinted>2022-12-23T08:25:16Z</cp:lastPrinted>
  <dcterms:created xsi:type="dcterms:W3CDTF">2007-07-19T11:31:21Z</dcterms:created>
  <dcterms:modified xsi:type="dcterms:W3CDTF">2022-12-23T08:25:39Z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FMrik_2015aizdev_291214.xls</vt:lpwstr>
  </property>
</Properties>
</file>