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vm-klins\Desktop\"/>
    </mc:Choice>
  </mc:AlternateContent>
  <xr:revisionPtr revIDLastSave="0" documentId="8_{B3FA87A0-EA1F-4E1C-AAD4-7B3FBD5225B8}" xr6:coauthVersionLast="47" xr6:coauthVersionMax="47" xr10:uidLastSave="{00000000-0000-0000-0000-000000000000}"/>
  <bookViews>
    <workbookView xWindow="-110" yWindow="-110" windowWidth="19420" windowHeight="10420" xr2:uid="{97736293-C8D4-4AEF-A7AD-9769959D3614}"/>
  </bookViews>
  <sheets>
    <sheet name="Piemeri_2las" sheetId="1" r:id="rId1"/>
  </sheets>
  <externalReferences>
    <externalReference r:id="rId2"/>
    <externalReference r:id="rId3"/>
    <externalReference r:id="rId4"/>
  </externalReferences>
  <definedNames>
    <definedName name="_IeM2" hidden="1">[1]HEADER!#REF!</definedName>
    <definedName name="aaaS128JAsLAS90" hidden="1">[2]HEADER!#REF!</definedName>
    <definedName name="adhjhdjhkasl9dpaisdkl" hidden="1">[2]HEADER!#REF!</definedName>
    <definedName name="ADSFWADF3234" hidden="1">[2]ZQZBC_PLN__04_03_10!#REF!</definedName>
    <definedName name="BEx3ATHHUCGCIRND8KLAREDV3L40" hidden="1">[3]HEADER!#REF!</definedName>
    <definedName name="BEx3QB2RILYEXIROLAFCWQMOJXMN" hidden="1">[3]HEADER!#REF!</definedName>
    <definedName name="BEx3RIJ9LXPXWNF4BFBFA4ILG6AY" hidden="1">[3]HEADER!#REF!</definedName>
    <definedName name="BEx3T3XEKJ0I8634YNR6MPN3OBQL" hidden="1">[3]HEADER!#REF!</definedName>
    <definedName name="BEx73MBHXPGN5MLC2IC6RCMRLO6D" hidden="1">[3]HEADER!#REF!</definedName>
    <definedName name="BEx7KKYHXVDNTR0VZKUAIUQCSOP9" hidden="1">[3]HEADER!#REF!</definedName>
    <definedName name="BEx9EDPXWEPLE7S1KH5K8GGFZKC0" hidden="1">[3]HEADER!#REF!</definedName>
    <definedName name="BExBE9K6C6Q27ZVX3WOCP2J41BHY" hidden="1">[3]HEADER!#REF!</definedName>
    <definedName name="BEXcq" hidden="1">[3]ZQZBC_PLN__04_03_10!#REF!</definedName>
    <definedName name="BExCQGR4Z3D1E5XRGMT5VWBAFBXW" hidden="1">[3]ZQZBC_PLN__04_03_10!#REF!</definedName>
    <definedName name="BExMP7OQLL0R8VO1CGH6H677G4ZU" hidden="1">[3]HEADER!#REF!</definedName>
    <definedName name="BExO50CMJCMLOGHRH7OH9FMGVTSS" hidden="1">[3]HEADER!#REF!</definedName>
    <definedName name="BExOA3RQ9DFFMJC5QYZ23ZT9RUN8" hidden="1">[3]HEADER!#REF!</definedName>
    <definedName name="BExS6S40JMF44ZTMXW3UE4WW9B54" hidden="1">[3]HEADER!#REF!</definedName>
    <definedName name="BExU5I577AMALET6AIZ4P1LRV9CU" hidden="1">[3]ZQZBC_PLN__04_03_10!#REF!</definedName>
    <definedName name="BExU7EBQBMZVYUSS9YS0I4JESH9L" hidden="1">[3]HEADER!#REF!</definedName>
    <definedName name="BExUC9I2YXGSCVE8W0KZ56D3E9UX" hidden="1">[3]HEADER!#REF!</definedName>
    <definedName name="BExZJQJI4H09EC94GXCLZDAB05VB" hidden="1">[3]HEADER!#REF!</definedName>
    <definedName name="dfgfdhgdh" hidden="1">[1]HEADER!#REF!</definedName>
    <definedName name="fdfjasgtsdlsadkpsodfdklad" hidden="1">[1]HEADER!#REF!</definedName>
    <definedName name="FGVZXVCXXV" hidden="1">[2]HEADER!#REF!</definedName>
    <definedName name="kakaksajdskjdk" hidden="1">[3]HEADER!#REF!</definedName>
    <definedName name="lapa" hidden="1">[3]HEADER!#REF!</definedName>
    <definedName name="saddffgghb" hidden="1">[3]HEADER!#REF!</definedName>
    <definedName name="SM00" hidden="1">[3]HEADER!#REF!</definedName>
    <definedName name="smsmsmsmms222" hidden="1">[3]HEADER!#REF!</definedName>
    <definedName name="svddssdfdf" hidden="1">[3]HEADER!#REF!</definedName>
    <definedName name="TGYTRGRTWG" hidden="1">[2]HEADER!#REF!</definedName>
    <definedName name="wewrewfrefqwer" hidden="1">[1]HEADER!#REF!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0" i="1" l="1"/>
  <c r="G239" i="1" s="1"/>
  <c r="G238" i="1" s="1"/>
  <c r="G237" i="1" s="1"/>
  <c r="D233" i="1"/>
  <c r="D232" i="1" s="1"/>
  <c r="D231" i="1" s="1"/>
  <c r="G231" i="1"/>
  <c r="G230" i="1" s="1"/>
  <c r="G229" i="1" s="1"/>
  <c r="G220" i="1" s="1"/>
  <c r="D228" i="1"/>
  <c r="D226" i="1" s="1"/>
  <c r="D220" i="1"/>
  <c r="G208" i="1"/>
  <c r="G207" i="1" s="1"/>
  <c r="G206" i="1" s="1"/>
  <c r="G205" i="1" s="1"/>
  <c r="G204" i="1" s="1"/>
  <c r="G203" i="1" s="1"/>
  <c r="G196" i="1"/>
  <c r="G195" i="1"/>
  <c r="G194" i="1" s="1"/>
  <c r="G193" i="1" s="1"/>
  <c r="G192" i="1" s="1"/>
  <c r="G191" i="1" s="1"/>
  <c r="G184" i="1"/>
  <c r="G183" i="1" s="1"/>
  <c r="G182" i="1" s="1"/>
  <c r="G181" i="1" s="1"/>
  <c r="G180" i="1" s="1"/>
  <c r="G179" i="1" s="1"/>
  <c r="G155" i="1"/>
  <c r="G154" i="1" s="1"/>
  <c r="G153" i="1" s="1"/>
  <c r="G152" i="1" s="1"/>
  <c r="G151" i="1" s="1"/>
  <c r="G149" i="1" s="1"/>
  <c r="G131" i="1"/>
  <c r="G130" i="1" s="1"/>
  <c r="G129" i="1" s="1"/>
  <c r="G128" i="1" s="1"/>
  <c r="G127" i="1" s="1"/>
  <c r="G125" i="1" s="1"/>
  <c r="G111" i="1"/>
  <c r="G110" i="1" s="1"/>
  <c r="G109" i="1" s="1"/>
  <c r="G108" i="1" s="1"/>
  <c r="G107" i="1" s="1"/>
  <c r="G105" i="1" s="1"/>
  <c r="D97" i="1"/>
  <c r="D96" i="1"/>
  <c r="D94" i="1" s="1"/>
  <c r="D93" i="1" s="1"/>
  <c r="D92" i="1" s="1"/>
  <c r="D88" i="1"/>
  <c r="G79" i="1"/>
  <c r="G75" i="1" s="1"/>
  <c r="G74" i="1" s="1"/>
  <c r="D75" i="1"/>
  <c r="D74" i="1" s="1"/>
  <c r="D70" i="1" s="1"/>
  <c r="D69" i="1" s="1"/>
  <c r="G73" i="1"/>
  <c r="G72" i="1"/>
  <c r="G66" i="1" s="1"/>
  <c r="D68" i="1"/>
  <c r="D67" i="1" s="1"/>
  <c r="D66" i="1" s="1"/>
  <c r="G58" i="1"/>
  <c r="G57" i="1" s="1"/>
  <c r="G56" i="1" s="1"/>
  <c r="G55" i="1" s="1"/>
  <c r="G54" i="1" s="1"/>
  <c r="G53" i="1" s="1"/>
  <c r="G50" i="1"/>
  <c r="G49" i="1" s="1"/>
  <c r="G48" i="1" s="1"/>
  <c r="G47" i="1" s="1"/>
  <c r="G46" i="1" s="1"/>
  <c r="G45" i="1" s="1"/>
  <c r="G39" i="1"/>
  <c r="G38" i="1" s="1"/>
  <c r="G37" i="1" s="1"/>
  <c r="G36" i="1" s="1"/>
  <c r="G35" i="1" s="1"/>
  <c r="G34" i="1" s="1"/>
  <c r="D27" i="1"/>
  <c r="D26" i="1" s="1"/>
  <c r="D19" i="1" s="1"/>
  <c r="G26" i="1"/>
  <c r="G19" i="1" s="1"/>
  <c r="D18" i="1"/>
  <c r="D17" i="1" s="1"/>
  <c r="D15" i="1" s="1"/>
  <c r="G17" i="1"/>
  <c r="G15" i="1" s="1"/>
  <c r="A12" i="1"/>
  <c r="A31" i="1" s="1"/>
  <c r="A63" i="1" s="1"/>
  <c r="A85" i="1" s="1"/>
  <c r="A102" i="1" s="1"/>
  <c r="A217" i="1" s="1"/>
  <c r="D225" i="1" l="1"/>
  <c r="D224" i="1" s="1"/>
</calcChain>
</file>

<file path=xl/sharedStrings.xml><?xml version="1.0" encoding="utf-8"?>
<sst xmlns="http://schemas.openxmlformats.org/spreadsheetml/2006/main" count="316" uniqueCount="80">
  <si>
    <t>Nr.p.k.</t>
  </si>
  <si>
    <t>Pieņemts pirmajā lasījumā</t>
  </si>
  <si>
    <t>Priekšlikums par izmaiņām</t>
  </si>
  <si>
    <t>XX. …................. ministrija</t>
  </si>
  <si>
    <t>4.pielikums</t>
  </si>
  <si>
    <r>
      <t xml:space="preserve">XX.XX.00  …......................................  </t>
    </r>
    <r>
      <rPr>
        <sz val="10"/>
        <rFont val="TimesNewRoman"/>
        <charset val="186"/>
      </rPr>
      <t>(programma/ apakšprogramma)</t>
    </r>
  </si>
  <si>
    <t>`</t>
  </si>
  <si>
    <t>Resursi izdevumu segšanai</t>
  </si>
  <si>
    <t>Ieņēmumi no maksas pakalpojumiem un citi pašu ieņēmumi – kopā</t>
  </si>
  <si>
    <t>Dotācija no vispārējiem ieņēmumiem</t>
  </si>
  <si>
    <t>Vispārējā kārtībā sadalāmā dotācija no vispārējiem ieņēmumiem</t>
  </si>
  <si>
    <t>Izdevumi – kopā</t>
  </si>
  <si>
    <t>Uzturēšanas izdevumi</t>
  </si>
  <si>
    <t>Kārtējie izdevumi</t>
  </si>
  <si>
    <t>Atlīdzība</t>
  </si>
  <si>
    <t>Preces un pakalpojumi</t>
  </si>
  <si>
    <t>Subsīdijas, dotācijas, sociālie maksājumi un kompensācijas</t>
  </si>
  <si>
    <t>Kārtējie maksājumi Eiropas Savienības budžetā un starptautiskā sadarbība</t>
  </si>
  <si>
    <t>Sociāla rakstura maksājumi un kompensācijas</t>
  </si>
  <si>
    <t>Starptautiskā sadarbība</t>
  </si>
  <si>
    <t>Kapitālie izdevumi</t>
  </si>
  <si>
    <t>Pamatkapitāla veidošana</t>
  </si>
  <si>
    <t>Paskaidrojums.    ….....................................................</t>
  </si>
  <si>
    <t>Valsts budžeta ieņēmumi</t>
  </si>
  <si>
    <t>2.pielikums</t>
  </si>
  <si>
    <t>Valsts pamatbudžeta ieņēmumi</t>
  </si>
  <si>
    <t xml:space="preserve">  Ieņēmumi no dividendēm (ieņēmumi no valsts (pašvaldību) kapitāla izmantošanas)</t>
  </si>
  <si>
    <t>Subsīdijas un dotācijas</t>
  </si>
  <si>
    <t>3.pielikums</t>
  </si>
  <si>
    <t>I. Valsts pamatfunkciju īstenošana</t>
  </si>
  <si>
    <t>2024.gads</t>
  </si>
  <si>
    <t xml:space="preserve">  Subsīdijas, dotācijas, sociālie maksājumi un kompensācijas</t>
  </si>
  <si>
    <t xml:space="preserve">    Subsīdijas un dotācijas</t>
  </si>
  <si>
    <t>2025.gads</t>
  </si>
  <si>
    <t>Paskaidrojums.    ….........................................................</t>
  </si>
  <si>
    <t>YY. …................. ministrija</t>
  </si>
  <si>
    <t>Transferti</t>
  </si>
  <si>
    <t>Valsts budžeta transferti</t>
  </si>
  <si>
    <t>Valsts pamatbudžeta savstarpējie transferti</t>
  </si>
  <si>
    <t>Valsts pamatbudžeta iestāžu saņemtie transferti no valsts pamatbudžeta</t>
  </si>
  <si>
    <t>Valsts pamatbudžeta iestāžu saņemtie transferti no valsts pamatbudžeta dotācijas no vispārējiem ieņēmumiem</t>
  </si>
  <si>
    <t>Transferti viena budžeta veida ietvaros un uzturēšanas izdevumu transferti starp budžeta veidiem</t>
  </si>
  <si>
    <t>Valsts budžeta transferti un uzturēšanas izdevumu transferti</t>
  </si>
  <si>
    <t>Valsts budžeta transferti no valsts pamatbudžeta uz valsts pamatbudžetu</t>
  </si>
  <si>
    <t>Valsts budžeta transferti no valsts pamatbudžeta dotācijas no vispārējiem ieņēmumiem uz valsts pamatbudžetu</t>
  </si>
  <si>
    <t>Valsts nodevas par speciālu atļauju (licenču) izsniegšanu vai profesionālās kvalifikācijas atbilstības dokumentu reģistrāciju, kas nav minētas citos koda 9.2.9.0. apakškodos</t>
  </si>
  <si>
    <t>Valsts budžeta uzturēšanas izdevumu transferti no valsts pamatbudžeta uz valsts speciālo budžetu</t>
  </si>
  <si>
    <t>Pārējie valsts budžeta uzturēšanas izdevumu transferti citiem budžetiem</t>
  </si>
  <si>
    <t>Pārējie valsts budžeta uzturēšanas izdevumu transferti valsts budžeta daļēji finansētām atvasinātām publiskām personām un budžeta nefinansētām iestādēm</t>
  </si>
  <si>
    <t>11.pielikums</t>
  </si>
  <si>
    <t>0600000000 - Citas ilgtermiņa saistības</t>
  </si>
  <si>
    <t>tajā skaitā</t>
  </si>
  <si>
    <t xml:space="preserve"> ….................................. (projekta nosaukums)</t>
  </si>
  <si>
    <t>2023.gads</t>
  </si>
  <si>
    <t>5.pielikums</t>
  </si>
  <si>
    <t>Ieņēmumi – kopā</t>
  </si>
  <si>
    <t>Nodokļu ieņēmumi</t>
  </si>
  <si>
    <t>Sociālās apdrošināšanas iemaksas – kopā</t>
  </si>
  <si>
    <t>Sociālās apdrošināšanas iemaksas</t>
  </si>
  <si>
    <t>Brīvprātīgās sociālās apdrošināšanas iemaksas</t>
  </si>
  <si>
    <t>Brīvprātīgās sociālās apdrošināšanas iemaksas valsts pensiju apdrošināšanai</t>
  </si>
  <si>
    <t>Ieņēmumi valsts speciālajā budžetā no valsts sociālās apdrošināšanas obligāto iemaksu sadales</t>
  </si>
  <si>
    <t>Valsts sociālās apdrošināšanas obligātās iemaksas valsts pensiju apdrošināšanai</t>
  </si>
  <si>
    <t>Nenodokļu ieņēmumi</t>
  </si>
  <si>
    <t>Valsts speciālajā budžetā saņemtie transferti no valsts pamatbudžeta</t>
  </si>
  <si>
    <t>Valsts speciālā budžeta savstarpējie transferti</t>
  </si>
  <si>
    <t>Valsts sociālās apdrošināšanas speciālā budžeta transferti</t>
  </si>
  <si>
    <t>No nodarbinātības speciālā budžeta valsts pensiju apdrošināšanai</t>
  </si>
  <si>
    <t>No darba negadījumu speciālā budžeta valsts pensiju apdrošināšanai</t>
  </si>
  <si>
    <t>No invaliditātes, maternitātes un slimības speciālā budžeta valsts pensiju apdrošināšanai</t>
  </si>
  <si>
    <t>Valsts budžeta transferti no valsts speciālā budžeta uz valsts speciālo budžetu</t>
  </si>
  <si>
    <t>Finansiālā bilance</t>
  </si>
  <si>
    <t>Finansēšana</t>
  </si>
  <si>
    <t>Naudas līdzekļi</t>
  </si>
  <si>
    <t>Valsts speciālā budžeta naudas līdzekļu atlikumu izmaiņas palielinājums (-) vai samazinājums (+)</t>
  </si>
  <si>
    <t xml:space="preserve">Priekšlikumi valsts budžeta likumprojekta  pielikumu izskatīšanai Saeimā otrajā lasījumā </t>
  </si>
  <si>
    <t>XX. _________________________________________</t>
  </si>
  <si>
    <t>(ministrijas, citas centrālās valsts iestādes kods un nosaukums)</t>
  </si>
  <si>
    <t>Veidlapa Nr. 26</t>
  </si>
  <si>
    <t>Piemēri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</si>
</sst>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"/>
    <numFmt numFmtId="165" formatCode="#\ ###\ ###\ ###\ ###\ ##0"/>
    <numFmt numFmtId="166" formatCode="#\ ###\ ###\ ##0"/>
    <numFmt numFmtId="167" formatCode="#\ ###\ ###\ ###\ ###\ ###\ ##0"/>
  </numFmts>
  <fonts count="19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i/>
      <sz val="10"/>
      <name val="Times New Roman"/>
      <family val="1"/>
      <charset val="186"/>
    </font>
    <font>
      <b/>
      <sz val="10"/>
      <name val="TimesNewRoman"/>
      <charset val="186"/>
    </font>
    <font>
      <sz val="10"/>
      <name val="TimesNewRoman"/>
      <charset val="186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BaltHelvetica"/>
    </font>
    <font>
      <i/>
      <sz val="10"/>
      <color rgb="FFFF0000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" fillId="0" borderId="0" applyNumberFormat="0" applyProtection="0">
      <alignment horizontal="left" vertical="center" wrapText="1" indent="1" shrinkToFit="1"/>
    </xf>
    <xf numFmtId="4" fontId="10" fillId="3" borderId="20" applyNumberFormat="0" applyProtection="0">
      <alignment horizontal="left" wrapText="1" indent="1"/>
    </xf>
    <xf numFmtId="0" fontId="12" fillId="0" borderId="0"/>
    <xf numFmtId="0" fontId="1" fillId="4" borderId="24" applyNumberFormat="0" applyProtection="0">
      <alignment horizontal="left" vertical="center"/>
    </xf>
    <xf numFmtId="4" fontId="14" fillId="5" borderId="24" applyNumberFormat="0" applyProtection="0">
      <alignment horizontal="right" vertical="center"/>
    </xf>
    <xf numFmtId="4" fontId="14" fillId="7" borderId="24" applyNumberFormat="0" applyProtection="0">
      <alignment horizontal="left" vertical="center"/>
    </xf>
    <xf numFmtId="0" fontId="1" fillId="0" borderId="0"/>
  </cellStyleXfs>
  <cellXfs count="208">
    <xf numFmtId="0" fontId="0" fillId="0" borderId="0" xfId="0"/>
    <xf numFmtId="164" fontId="2" fillId="0" borderId="2" xfId="1" applyNumberFormat="1" applyFont="1" applyBorder="1" applyAlignment="1">
      <alignment horizontal="center" vertical="top"/>
    </xf>
    <xf numFmtId="0" fontId="2" fillId="0" borderId="4" xfId="1" applyFont="1" applyBorder="1" applyAlignment="1">
      <alignment vertical="top"/>
    </xf>
    <xf numFmtId="3" fontId="3" fillId="0" borderId="0" xfId="2" applyNumberFormat="1" applyFont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 wrapText="1"/>
    </xf>
    <xf numFmtId="164" fontId="5" fillId="0" borderId="0" xfId="3" applyNumberFormat="1" applyFont="1" applyAlignment="1">
      <alignment horizontal="center" wrapText="1"/>
    </xf>
    <xf numFmtId="164" fontId="3" fillId="0" borderId="0" xfId="3" applyNumberFormat="1" applyFont="1" applyAlignment="1">
      <alignment horizontal="left" vertical="center"/>
    </xf>
    <xf numFmtId="164" fontId="2" fillId="0" borderId="0" xfId="3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/>
    </xf>
    <xf numFmtId="3" fontId="3" fillId="0" borderId="0" xfId="3" applyNumberFormat="1" applyFont="1" applyAlignment="1">
      <alignment horizontal="center" vertical="center"/>
    </xf>
    <xf numFmtId="0" fontId="5" fillId="0" borderId="5" xfId="3" applyFont="1" applyBorder="1" applyAlignment="1">
      <alignment vertical="center"/>
    </xf>
    <xf numFmtId="164" fontId="2" fillId="0" borderId="6" xfId="3" applyNumberFormat="1" applyFont="1" applyBorder="1" applyAlignment="1">
      <alignment horizontal="center" vertical="center" wrapText="1"/>
    </xf>
    <xf numFmtId="164" fontId="2" fillId="0" borderId="7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2" fillId="0" borderId="8" xfId="4" applyNumberFormat="1" applyFont="1" applyBorder="1" applyAlignment="1">
      <alignment wrapText="1"/>
    </xf>
    <xf numFmtId="164" fontId="2" fillId="0" borderId="9" xfId="3" applyNumberFormat="1" applyFont="1" applyBorder="1" applyAlignment="1">
      <alignment horizontal="center" vertical="center" wrapText="1"/>
    </xf>
    <xf numFmtId="164" fontId="2" fillId="0" borderId="10" xfId="3" applyNumberFormat="1" applyFont="1" applyBorder="1" applyAlignment="1">
      <alignment horizontal="center" vertical="center" wrapText="1"/>
    </xf>
    <xf numFmtId="0" fontId="3" fillId="0" borderId="9" xfId="3" applyFont="1" applyBorder="1" applyAlignment="1">
      <alignment horizontal="right" vertical="center" wrapText="1"/>
    </xf>
    <xf numFmtId="0" fontId="3" fillId="0" borderId="0" xfId="4" applyFont="1" applyAlignment="1">
      <alignment horizontal="center"/>
    </xf>
    <xf numFmtId="0" fontId="6" fillId="2" borderId="8" xfId="3" applyFont="1" applyFill="1" applyBorder="1" applyAlignment="1">
      <alignment wrapText="1"/>
    </xf>
    <xf numFmtId="164" fontId="2" fillId="2" borderId="9" xfId="3" applyNumberFormat="1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vertical="center" wrapText="1"/>
    </xf>
    <xf numFmtId="164" fontId="8" fillId="2" borderId="9" xfId="4" applyNumberFormat="1" applyFont="1" applyFill="1" applyBorder="1" applyAlignment="1">
      <alignment horizontal="right" vertical="center" wrapText="1"/>
    </xf>
    <xf numFmtId="164" fontId="2" fillId="2" borderId="10" xfId="3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 indent="1"/>
    </xf>
    <xf numFmtId="165" fontId="6" fillId="0" borderId="9" xfId="0" applyNumberFormat="1" applyFont="1" applyBorder="1" applyAlignment="1">
      <alignment wrapText="1"/>
    </xf>
    <xf numFmtId="164" fontId="3" fillId="0" borderId="10" xfId="3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wrapText="1"/>
    </xf>
    <xf numFmtId="0" fontId="7" fillId="0" borderId="8" xfId="0" applyFont="1" applyBorder="1" applyAlignment="1">
      <alignment horizontal="left" wrapText="1" indent="2"/>
    </xf>
    <xf numFmtId="165" fontId="7" fillId="0" borderId="9" xfId="0" applyNumberFormat="1" applyFont="1" applyBorder="1" applyAlignment="1">
      <alignment wrapText="1"/>
    </xf>
    <xf numFmtId="164" fontId="2" fillId="0" borderId="10" xfId="3" applyNumberFormat="1" applyFont="1" applyBorder="1" applyAlignment="1">
      <alignment horizontal="right" vertical="center" wrapText="1"/>
    </xf>
    <xf numFmtId="165" fontId="7" fillId="0" borderId="0" xfId="0" applyNumberFormat="1" applyFont="1" applyAlignment="1">
      <alignment wrapText="1"/>
    </xf>
    <xf numFmtId="0" fontId="7" fillId="0" borderId="8" xfId="0" applyFont="1" applyBorder="1" applyAlignment="1">
      <alignment horizontal="left" wrapText="1" indent="3"/>
    </xf>
    <xf numFmtId="0" fontId="7" fillId="0" borderId="8" xfId="0" applyFont="1" applyBorder="1" applyAlignment="1">
      <alignment horizontal="left" wrapText="1" indent="4"/>
    </xf>
    <xf numFmtId="0" fontId="9" fillId="0" borderId="0" xfId="4" applyFont="1" applyAlignment="1">
      <alignment horizontal="left" vertical="center" wrapText="1"/>
    </xf>
    <xf numFmtId="3" fontId="5" fillId="0" borderId="5" xfId="2" applyNumberFormat="1" applyFont="1" applyBorder="1" applyAlignment="1">
      <alignment vertical="center" wrapText="1"/>
    </xf>
    <xf numFmtId="3" fontId="5" fillId="0" borderId="6" xfId="2" applyNumberFormat="1" applyFont="1" applyBorder="1" applyAlignment="1">
      <alignment vertical="center"/>
    </xf>
    <xf numFmtId="3" fontId="5" fillId="0" borderId="7" xfId="4" applyNumberFormat="1" applyFont="1" applyBorder="1" applyAlignment="1">
      <alignment vertical="center" wrapText="1"/>
    </xf>
    <xf numFmtId="3" fontId="9" fillId="0" borderId="7" xfId="4" applyNumberFormat="1" applyFont="1" applyBorder="1" applyAlignment="1">
      <alignment vertical="center" wrapText="1"/>
    </xf>
    <xf numFmtId="3" fontId="2" fillId="0" borderId="8" xfId="2" applyNumberFormat="1" applyFont="1" applyBorder="1" applyAlignment="1">
      <alignment vertical="center" wrapText="1"/>
    </xf>
    <xf numFmtId="3" fontId="3" fillId="0" borderId="9" xfId="2" applyNumberFormat="1" applyFont="1" applyBorder="1" applyAlignment="1">
      <alignment vertical="center"/>
    </xf>
    <xf numFmtId="3" fontId="2" fillId="0" borderId="10" xfId="4" applyNumberFormat="1" applyFont="1" applyBorder="1" applyAlignment="1">
      <alignment vertical="center" wrapText="1"/>
    </xf>
    <xf numFmtId="3" fontId="2" fillId="0" borderId="8" xfId="4" applyNumberFormat="1" applyFont="1" applyBorder="1" applyAlignment="1">
      <alignment vertical="center" wrapText="1"/>
    </xf>
    <xf numFmtId="3" fontId="5" fillId="0" borderId="9" xfId="2" applyNumberFormat="1" applyFont="1" applyBorder="1" applyAlignment="1">
      <alignment vertical="center"/>
    </xf>
    <xf numFmtId="3" fontId="9" fillId="0" borderId="10" xfId="4" applyNumberFormat="1" applyFont="1" applyBorder="1" applyAlignment="1">
      <alignment vertical="center" wrapText="1"/>
    </xf>
    <xf numFmtId="164" fontId="3" fillId="2" borderId="8" xfId="4" applyNumberFormat="1" applyFont="1" applyFill="1" applyBorder="1" applyAlignment="1">
      <alignment vertical="top" wrapText="1"/>
    </xf>
    <xf numFmtId="164" fontId="2" fillId="2" borderId="9" xfId="4" applyNumberFormat="1" applyFont="1" applyFill="1" applyBorder="1" applyAlignment="1">
      <alignment horizontal="right" wrapText="1"/>
    </xf>
    <xf numFmtId="164" fontId="2" fillId="2" borderId="10" xfId="4" applyNumberFormat="1" applyFont="1" applyFill="1" applyBorder="1" applyAlignment="1">
      <alignment wrapText="1"/>
    </xf>
    <xf numFmtId="3" fontId="2" fillId="0" borderId="8" xfId="3" applyNumberFormat="1" applyFont="1" applyBorder="1" applyAlignment="1">
      <alignment horizontal="justify" vertical="center" wrapText="1"/>
    </xf>
    <xf numFmtId="3" fontId="2" fillId="0" borderId="9" xfId="4" applyNumberFormat="1" applyFont="1" applyBorder="1" applyAlignment="1">
      <alignment horizontal="right"/>
    </xf>
    <xf numFmtId="3" fontId="2" fillId="0" borderId="10" xfId="4" applyNumberFormat="1" applyFont="1" applyBorder="1"/>
    <xf numFmtId="3" fontId="3" fillId="0" borderId="10" xfId="4" applyNumberFormat="1" applyFont="1" applyBorder="1"/>
    <xf numFmtId="3" fontId="2" fillId="0" borderId="9" xfId="4" applyNumberFormat="1" applyFont="1" applyBorder="1" applyAlignment="1">
      <alignment horizontal="right" vertical="center"/>
    </xf>
    <xf numFmtId="3" fontId="2" fillId="0" borderId="10" xfId="4" applyNumberFormat="1" applyFont="1" applyBorder="1" applyAlignment="1">
      <alignment vertical="center"/>
    </xf>
    <xf numFmtId="3" fontId="2" fillId="0" borderId="14" xfId="3" applyNumberFormat="1" applyFont="1" applyBorder="1" applyAlignment="1">
      <alignment horizontal="justify" vertical="center" wrapText="1"/>
    </xf>
    <xf numFmtId="3" fontId="2" fillId="0" borderId="15" xfId="4" applyNumberFormat="1" applyFont="1" applyBorder="1" applyAlignment="1">
      <alignment horizontal="right" vertical="center"/>
    </xf>
    <xf numFmtId="3" fontId="2" fillId="0" borderId="16" xfId="4" applyNumberFormat="1" applyFont="1" applyBorder="1" applyAlignment="1">
      <alignment vertical="center"/>
    </xf>
    <xf numFmtId="0" fontId="7" fillId="0" borderId="17" xfId="0" applyFont="1" applyBorder="1" applyAlignment="1">
      <alignment horizontal="left" wrapText="1" indent="4"/>
    </xf>
    <xf numFmtId="165" fontId="7" fillId="0" borderId="18" xfId="0" applyNumberFormat="1" applyFont="1" applyBorder="1" applyAlignment="1">
      <alignment wrapText="1"/>
    </xf>
    <xf numFmtId="3" fontId="2" fillId="0" borderId="19" xfId="4" applyNumberFormat="1" applyFont="1" applyBorder="1"/>
    <xf numFmtId="3" fontId="2" fillId="0" borderId="9" xfId="4" applyNumberFormat="1" applyFont="1" applyBorder="1" applyAlignment="1">
      <alignment horizontal="right" vertical="center" wrapText="1"/>
    </xf>
    <xf numFmtId="3" fontId="9" fillId="2" borderId="8" xfId="4" applyNumberFormat="1" applyFont="1" applyFill="1" applyBorder="1" applyAlignment="1">
      <alignment vertical="center" wrapText="1"/>
    </xf>
    <xf numFmtId="3" fontId="9" fillId="2" borderId="9" xfId="4" applyNumberFormat="1" applyFont="1" applyFill="1" applyBorder="1" applyAlignment="1">
      <alignment horizontal="right" vertical="center" wrapText="1"/>
    </xf>
    <xf numFmtId="3" fontId="2" fillId="2" borderId="10" xfId="4" applyNumberFormat="1" applyFont="1" applyFill="1" applyBorder="1" applyAlignment="1">
      <alignment vertical="center" wrapText="1"/>
    </xf>
    <xf numFmtId="3" fontId="2" fillId="0" borderId="8" xfId="4" applyNumberFormat="1" applyFont="1" applyBorder="1" applyAlignment="1">
      <alignment horizontal="center" vertical="center" wrapText="1"/>
    </xf>
    <xf numFmtId="3" fontId="3" fillId="0" borderId="8" xfId="5" quotePrefix="1" applyNumberFormat="1" applyFont="1" applyBorder="1" applyAlignment="1">
      <alignment horizontal="left" wrapText="1"/>
    </xf>
    <xf numFmtId="3" fontId="11" fillId="0" borderId="9" xfId="6" applyNumberFormat="1" applyFont="1" applyFill="1" applyBorder="1" applyAlignment="1">
      <alignment wrapText="1"/>
    </xf>
    <xf numFmtId="3" fontId="2" fillId="0" borderId="8" xfId="5" quotePrefix="1" applyNumberFormat="1" applyBorder="1" applyAlignment="1">
      <alignment horizontal="left" wrapText="1"/>
    </xf>
    <xf numFmtId="3" fontId="10" fillId="0" borderId="9" xfId="6" applyNumberFormat="1" applyFill="1" applyBorder="1" applyAlignment="1">
      <alignment wrapText="1"/>
    </xf>
    <xf numFmtId="0" fontId="2" fillId="0" borderId="8" xfId="7" applyFont="1" applyBorder="1" applyAlignment="1">
      <alignment vertical="top" wrapText="1"/>
    </xf>
    <xf numFmtId="3" fontId="2" fillId="0" borderId="8" xfId="3" applyNumberFormat="1" applyFont="1" applyBorder="1" applyAlignment="1">
      <alignment horizontal="justify" wrapText="1"/>
    </xf>
    <xf numFmtId="3" fontId="3" fillId="0" borderId="10" xfId="4" applyNumberFormat="1" applyFont="1" applyBorder="1" applyAlignment="1">
      <alignment vertical="center"/>
    </xf>
    <xf numFmtId="3" fontId="2" fillId="0" borderId="17" xfId="3" applyNumberFormat="1" applyFont="1" applyBorder="1" applyAlignment="1">
      <alignment horizontal="justify" vertical="center" wrapText="1"/>
    </xf>
    <xf numFmtId="3" fontId="2" fillId="0" borderId="18" xfId="4" applyNumberFormat="1" applyFont="1" applyBorder="1" applyAlignment="1">
      <alignment horizontal="right" vertical="center"/>
    </xf>
    <xf numFmtId="3" fontId="2" fillId="0" borderId="19" xfId="4" applyNumberFormat="1" applyFont="1" applyBorder="1" applyAlignment="1">
      <alignment vertical="center"/>
    </xf>
    <xf numFmtId="3" fontId="2" fillId="0" borderId="17" xfId="3" applyNumberFormat="1" applyFont="1" applyBorder="1" applyAlignment="1">
      <alignment horizontal="justify" wrapText="1"/>
    </xf>
    <xf numFmtId="3" fontId="10" fillId="0" borderId="18" xfId="6" applyNumberFormat="1" applyFill="1" applyBorder="1" applyAlignment="1">
      <alignment wrapText="1"/>
    </xf>
    <xf numFmtId="164" fontId="3" fillId="0" borderId="10" xfId="3" applyNumberFormat="1" applyFont="1" applyBorder="1" applyAlignment="1">
      <alignment wrapText="1"/>
    </xf>
    <xf numFmtId="164" fontId="2" fillId="0" borderId="10" xfId="3" applyNumberFormat="1" applyFont="1" applyBorder="1" applyAlignment="1">
      <alignment wrapText="1"/>
    </xf>
    <xf numFmtId="0" fontId="7" fillId="0" borderId="8" xfId="0" applyFont="1" applyBorder="1" applyAlignment="1">
      <alignment horizontal="left" wrapText="1" indent="5"/>
    </xf>
    <xf numFmtId="0" fontId="7" fillId="0" borderId="8" xfId="0" applyFont="1" applyBorder="1" applyAlignment="1">
      <alignment horizontal="left" wrapText="1" indent="6"/>
    </xf>
    <xf numFmtId="164" fontId="2" fillId="0" borderId="10" xfId="3" applyNumberFormat="1" applyFont="1" applyBorder="1" applyAlignment="1">
      <alignment vertical="center" wrapText="1"/>
    </xf>
    <xf numFmtId="0" fontId="7" fillId="0" borderId="17" xfId="0" applyFont="1" applyBorder="1" applyAlignment="1">
      <alignment horizontal="left" wrapText="1" indent="3"/>
    </xf>
    <xf numFmtId="164" fontId="2" fillId="0" borderId="19" xfId="3" applyNumberFormat="1" applyFont="1" applyBorder="1" applyAlignment="1">
      <alignment horizontal="right" vertical="center" wrapText="1"/>
    </xf>
    <xf numFmtId="164" fontId="3" fillId="2" borderId="14" xfId="4" applyNumberFormat="1" applyFont="1" applyFill="1" applyBorder="1" applyAlignment="1">
      <alignment vertical="top" wrapText="1"/>
    </xf>
    <xf numFmtId="164" fontId="2" fillId="2" borderId="15" xfId="4" applyNumberFormat="1" applyFont="1" applyFill="1" applyBorder="1" applyAlignment="1">
      <alignment horizontal="right" wrapText="1"/>
    </xf>
    <xf numFmtId="164" fontId="2" fillId="2" borderId="16" xfId="4" applyNumberFormat="1" applyFont="1" applyFill="1" applyBorder="1" applyAlignment="1">
      <alignment wrapText="1"/>
    </xf>
    <xf numFmtId="0" fontId="2" fillId="0" borderId="8" xfId="8" quotePrefix="1" applyFont="1" applyFill="1" applyBorder="1" applyAlignment="1">
      <alignment horizontal="left" wrapText="1" indent="4" shrinkToFit="1"/>
    </xf>
    <xf numFmtId="3" fontId="2" fillId="0" borderId="9" xfId="9" applyNumberFormat="1" applyFont="1" applyFill="1" applyBorder="1" applyAlignment="1">
      <alignment horizontal="right"/>
    </xf>
    <xf numFmtId="165" fontId="6" fillId="0" borderId="10" xfId="0" applyNumberFormat="1" applyFont="1" applyBorder="1" applyAlignment="1">
      <alignment wrapText="1"/>
    </xf>
    <xf numFmtId="3" fontId="3" fillId="0" borderId="25" xfId="4" applyNumberFormat="1" applyFont="1" applyBorder="1"/>
    <xf numFmtId="3" fontId="2" fillId="0" borderId="26" xfId="3" applyNumberFormat="1" applyFont="1" applyBorder="1" applyAlignment="1">
      <alignment horizontal="justify" vertical="center" wrapText="1"/>
    </xf>
    <xf numFmtId="3" fontId="2" fillId="0" borderId="27" xfId="4" applyNumberFormat="1" applyFont="1" applyBorder="1" applyAlignment="1">
      <alignment horizontal="right" vertical="center"/>
    </xf>
    <xf numFmtId="3" fontId="2" fillId="0" borderId="28" xfId="4" applyNumberFormat="1" applyFont="1" applyBorder="1" applyAlignment="1">
      <alignment vertical="center"/>
    </xf>
    <xf numFmtId="165" fontId="7" fillId="0" borderId="10" xfId="0" applyNumberFormat="1" applyFont="1" applyBorder="1" applyAlignment="1">
      <alignment wrapText="1"/>
    </xf>
    <xf numFmtId="3" fontId="2" fillId="0" borderId="25" xfId="4" applyNumberFormat="1" applyFont="1" applyBorder="1"/>
    <xf numFmtId="165" fontId="7" fillId="0" borderId="19" xfId="0" applyNumberFormat="1" applyFont="1" applyBorder="1" applyAlignment="1">
      <alignment wrapText="1"/>
    </xf>
    <xf numFmtId="164" fontId="3" fillId="0" borderId="8" xfId="4" applyNumberFormat="1" applyFont="1" applyBorder="1" applyAlignment="1">
      <alignment vertical="top" wrapText="1"/>
    </xf>
    <xf numFmtId="164" fontId="2" fillId="0" borderId="9" xfId="4" applyNumberFormat="1" applyFont="1" applyBorder="1" applyAlignment="1">
      <alignment horizontal="right" wrapText="1"/>
    </xf>
    <xf numFmtId="164" fontId="2" fillId="0" borderId="10" xfId="4" applyNumberFormat="1" applyFont="1" applyBorder="1" applyAlignment="1">
      <alignment wrapText="1"/>
    </xf>
    <xf numFmtId="3" fontId="2" fillId="0" borderId="14" xfId="4" applyNumberFormat="1" applyFont="1" applyBorder="1" applyAlignment="1">
      <alignment horizontal="center" vertical="center" wrapText="1"/>
    </xf>
    <xf numFmtId="3" fontId="2" fillId="0" borderId="15" xfId="4" applyNumberFormat="1" applyFont="1" applyBorder="1" applyAlignment="1">
      <alignment horizontal="right" vertical="center" wrapText="1"/>
    </xf>
    <xf numFmtId="3" fontId="2" fillId="0" borderId="16" xfId="4" applyNumberFormat="1" applyFont="1" applyBorder="1" applyAlignment="1">
      <alignment vertical="center" wrapText="1"/>
    </xf>
    <xf numFmtId="3" fontId="10" fillId="0" borderId="9" xfId="9" applyNumberFormat="1" applyFont="1" applyFill="1" applyBorder="1" applyAlignment="1">
      <alignment horizontal="right"/>
    </xf>
    <xf numFmtId="0" fontId="11" fillId="0" borderId="8" xfId="6" applyNumberFormat="1" applyFont="1" applyFill="1" applyBorder="1" applyAlignment="1">
      <alignment horizontal="left" wrapText="1" indent="2"/>
    </xf>
    <xf numFmtId="3" fontId="2" fillId="0" borderId="27" xfId="4" applyNumberFormat="1" applyFont="1" applyBorder="1" applyAlignment="1">
      <alignment horizontal="right"/>
    </xf>
    <xf numFmtId="3" fontId="2" fillId="0" borderId="28" xfId="4" applyNumberFormat="1" applyFont="1" applyBorder="1"/>
    <xf numFmtId="0" fontId="10" fillId="0" borderId="8" xfId="6" applyNumberFormat="1" applyFill="1" applyBorder="1" applyAlignment="1">
      <alignment horizontal="left" wrapText="1" indent="3"/>
    </xf>
    <xf numFmtId="0" fontId="10" fillId="0" borderId="8" xfId="6" applyNumberFormat="1" applyFill="1" applyBorder="1" applyAlignment="1">
      <alignment horizontal="left" wrapText="1" indent="4"/>
    </xf>
    <xf numFmtId="0" fontId="2" fillId="0" borderId="14" xfId="7" applyFont="1" applyBorder="1" applyAlignment="1">
      <alignment vertical="top" wrapText="1"/>
    </xf>
    <xf numFmtId="3" fontId="2" fillId="0" borderId="15" xfId="4" applyNumberFormat="1" applyFont="1" applyBorder="1" applyAlignment="1">
      <alignment horizontal="right"/>
    </xf>
    <xf numFmtId="3" fontId="3" fillId="0" borderId="16" xfId="4" applyNumberFormat="1" applyFont="1" applyBorder="1"/>
    <xf numFmtId="0" fontId="10" fillId="0" borderId="8" xfId="6" applyNumberFormat="1" applyFill="1" applyBorder="1" applyAlignment="1">
      <alignment horizontal="left" wrapText="1" indent="5"/>
    </xf>
    <xf numFmtId="0" fontId="10" fillId="0" borderId="8" xfId="6" applyNumberFormat="1" applyFill="1" applyBorder="1" applyAlignment="1">
      <alignment horizontal="left" wrapText="1" indent="6"/>
    </xf>
    <xf numFmtId="0" fontId="10" fillId="0" borderId="8" xfId="6" applyNumberFormat="1" applyFill="1" applyBorder="1" applyAlignment="1">
      <alignment horizontal="left" wrapText="1" indent="7"/>
    </xf>
    <xf numFmtId="0" fontId="10" fillId="0" borderId="17" xfId="6" applyNumberFormat="1" applyFill="1" applyBorder="1" applyAlignment="1">
      <alignment horizontal="left" wrapText="1" indent="4"/>
    </xf>
    <xf numFmtId="0" fontId="2" fillId="0" borderId="17" xfId="7" applyFont="1" applyBorder="1" applyAlignment="1">
      <alignment vertical="top" wrapText="1"/>
    </xf>
    <xf numFmtId="3" fontId="3" fillId="0" borderId="19" xfId="4" applyNumberFormat="1" applyFont="1" applyBorder="1" applyAlignment="1">
      <alignment vertical="center"/>
    </xf>
    <xf numFmtId="0" fontId="2" fillId="0" borderId="5" xfId="3" applyFont="1" applyBorder="1" applyAlignment="1">
      <alignment vertical="center" wrapText="1"/>
    </xf>
    <xf numFmtId="0" fontId="5" fillId="0" borderId="8" xfId="3" applyFont="1" applyBorder="1" applyAlignment="1">
      <alignment vertical="center"/>
    </xf>
    <xf numFmtId="0" fontId="3" fillId="3" borderId="8" xfId="3" applyFont="1" applyFill="1" applyBorder="1" applyAlignment="1">
      <alignment vertical="center" wrapText="1"/>
    </xf>
    <xf numFmtId="164" fontId="3" fillId="0" borderId="9" xfId="4" applyNumberFormat="1" applyFont="1" applyBorder="1" applyAlignment="1">
      <alignment horizontal="right" wrapText="1"/>
    </xf>
    <xf numFmtId="164" fontId="3" fillId="0" borderId="10" xfId="4" applyNumberFormat="1" applyFont="1" applyBorder="1" applyAlignment="1">
      <alignment horizontal="right" wrapText="1"/>
    </xf>
    <xf numFmtId="0" fontId="9" fillId="3" borderId="8" xfId="3" applyFont="1" applyFill="1" applyBorder="1" applyAlignment="1">
      <alignment vertical="center" wrapText="1"/>
    </xf>
    <xf numFmtId="164" fontId="8" fillId="0" borderId="9" xfId="4" applyNumberFormat="1" applyFont="1" applyBorder="1" applyAlignment="1">
      <alignment horizontal="right" wrapText="1"/>
    </xf>
    <xf numFmtId="164" fontId="8" fillId="0" borderId="10" xfId="4" applyNumberFormat="1" applyFont="1" applyBorder="1" applyAlignment="1">
      <alignment horizontal="right" wrapText="1"/>
    </xf>
    <xf numFmtId="0" fontId="3" fillId="6" borderId="8" xfId="3" applyFont="1" applyFill="1" applyBorder="1" applyAlignment="1">
      <alignment vertical="center" wrapText="1"/>
    </xf>
    <xf numFmtId="164" fontId="8" fillId="6" borderId="9" xfId="4" applyNumberFormat="1" applyFont="1" applyFill="1" applyBorder="1" applyAlignment="1">
      <alignment horizontal="right" wrapText="1"/>
    </xf>
    <xf numFmtId="164" fontId="8" fillId="6" borderId="10" xfId="4" applyNumberFormat="1" applyFont="1" applyFill="1" applyBorder="1" applyAlignment="1">
      <alignment horizontal="right" wrapText="1"/>
    </xf>
    <xf numFmtId="0" fontId="3" fillId="0" borderId="8" xfId="3" applyFont="1" applyBorder="1" applyAlignment="1">
      <alignment horizontal="left" vertical="center" wrapText="1"/>
    </xf>
    <xf numFmtId="0" fontId="6" fillId="0" borderId="8" xfId="0" applyFont="1" applyBorder="1" applyAlignment="1">
      <alignment wrapText="1"/>
    </xf>
    <xf numFmtId="166" fontId="6" fillId="0" borderId="9" xfId="0" applyNumberFormat="1" applyFont="1" applyBorder="1" applyAlignment="1">
      <alignment wrapText="1"/>
    </xf>
    <xf numFmtId="3" fontId="3" fillId="0" borderId="10" xfId="3" applyNumberFormat="1" applyFont="1" applyBorder="1" applyAlignment="1">
      <alignment horizontal="right"/>
    </xf>
    <xf numFmtId="0" fontId="7" fillId="0" borderId="8" xfId="0" applyFont="1" applyBorder="1" applyAlignment="1">
      <alignment wrapText="1"/>
    </xf>
    <xf numFmtId="166" fontId="7" fillId="0" borderId="9" xfId="0" applyNumberFormat="1" applyFont="1" applyBorder="1" applyAlignment="1">
      <alignment wrapText="1"/>
    </xf>
    <xf numFmtId="3" fontId="15" fillId="3" borderId="10" xfId="3" applyNumberFormat="1" applyFont="1" applyFill="1" applyBorder="1" applyAlignment="1">
      <alignment horizontal="right"/>
    </xf>
    <xf numFmtId="3" fontId="2" fillId="0" borderId="10" xfId="3" applyNumberFormat="1" applyFont="1" applyBorder="1" applyAlignment="1">
      <alignment horizontal="right"/>
    </xf>
    <xf numFmtId="164" fontId="2" fillId="0" borderId="10" xfId="4" applyNumberFormat="1" applyFont="1" applyBorder="1" applyAlignment="1">
      <alignment horizontal="right" wrapText="1"/>
    </xf>
    <xf numFmtId="0" fontId="7" fillId="0" borderId="14" xfId="0" applyFont="1" applyBorder="1" applyAlignment="1">
      <alignment wrapText="1"/>
    </xf>
    <xf numFmtId="166" fontId="7" fillId="0" borderId="15" xfId="0" applyNumberFormat="1" applyFont="1" applyBorder="1" applyAlignment="1">
      <alignment wrapText="1"/>
    </xf>
    <xf numFmtId="164" fontId="8" fillId="0" borderId="16" xfId="4" applyNumberFormat="1" applyFont="1" applyBorder="1" applyAlignment="1">
      <alignment horizontal="right" wrapText="1"/>
    </xf>
    <xf numFmtId="164" fontId="2" fillId="0" borderId="30" xfId="3" applyNumberFormat="1" applyFont="1" applyBorder="1" applyAlignment="1">
      <alignment horizontal="center" vertical="center" wrapText="1"/>
    </xf>
    <xf numFmtId="0" fontId="9" fillId="0" borderId="6" xfId="4" applyFont="1" applyBorder="1" applyAlignment="1">
      <alignment horizontal="left" vertical="center" wrapText="1"/>
    </xf>
    <xf numFmtId="3" fontId="9" fillId="0" borderId="7" xfId="4" applyNumberFormat="1" applyFont="1" applyBorder="1" applyAlignment="1">
      <alignment horizontal="left" vertical="center" wrapText="1"/>
    </xf>
    <xf numFmtId="164" fontId="2" fillId="0" borderId="31" xfId="3" applyNumberFormat="1" applyFont="1" applyBorder="1" applyAlignment="1">
      <alignment horizontal="center" vertical="center" wrapText="1"/>
    </xf>
    <xf numFmtId="0" fontId="9" fillId="0" borderId="9" xfId="4" applyFont="1" applyBorder="1" applyAlignment="1">
      <alignment horizontal="left" vertical="center" wrapText="1"/>
    </xf>
    <xf numFmtId="3" fontId="9" fillId="0" borderId="10" xfId="4" applyNumberFormat="1" applyFont="1" applyBorder="1" applyAlignment="1">
      <alignment horizontal="left" vertical="center" wrapText="1"/>
    </xf>
    <xf numFmtId="0" fontId="3" fillId="2" borderId="31" xfId="3" applyFont="1" applyFill="1" applyBorder="1" applyAlignment="1">
      <alignment vertical="center" wrapText="1"/>
    </xf>
    <xf numFmtId="0" fontId="3" fillId="2" borderId="9" xfId="10" applyNumberFormat="1" applyFont="1" applyFill="1" applyBorder="1" applyAlignment="1">
      <alignment horizontal="left" wrapText="1" indent="1" shrinkToFit="1"/>
    </xf>
    <xf numFmtId="3" fontId="9" fillId="2" borderId="10" xfId="4" applyNumberFormat="1" applyFont="1" applyFill="1" applyBorder="1" applyAlignment="1">
      <alignment horizontal="left" vertical="center" wrapText="1"/>
    </xf>
    <xf numFmtId="164" fontId="3" fillId="0" borderId="31" xfId="3" applyNumberFormat="1" applyFont="1" applyBorder="1" applyAlignment="1">
      <alignment horizontal="right" vertical="center" wrapText="1"/>
    </xf>
    <xf numFmtId="167" fontId="3" fillId="0" borderId="8" xfId="10" quotePrefix="1" applyNumberFormat="1" applyFont="1" applyFill="1" applyBorder="1" applyAlignment="1">
      <alignment horizontal="left" wrapText="1" indent="2" shrinkToFit="1"/>
    </xf>
    <xf numFmtId="3" fontId="3" fillId="0" borderId="9" xfId="9" applyNumberFormat="1" applyFont="1" applyFill="1" applyBorder="1" applyAlignment="1">
      <alignment horizontal="right" wrapText="1" shrinkToFit="1"/>
    </xf>
    <xf numFmtId="3" fontId="3" fillId="0" borderId="10" xfId="4" applyNumberFormat="1" applyFont="1" applyBorder="1" applyAlignment="1">
      <alignment horizontal="right" vertical="center" wrapText="1"/>
    </xf>
    <xf numFmtId="164" fontId="2" fillId="0" borderId="31" xfId="3" applyNumberFormat="1" applyFont="1" applyBorder="1" applyAlignment="1">
      <alignment horizontal="right" vertical="center" wrapText="1"/>
    </xf>
    <xf numFmtId="167" fontId="2" fillId="0" borderId="8" xfId="10" quotePrefix="1" applyNumberFormat="1" applyFont="1" applyFill="1" applyBorder="1" applyAlignment="1">
      <alignment horizontal="left" wrapText="1" indent="3" shrinkToFit="1"/>
    </xf>
    <xf numFmtId="3" fontId="2" fillId="0" borderId="9" xfId="9" applyNumberFormat="1" applyFont="1" applyFill="1" applyBorder="1" applyAlignment="1">
      <alignment horizontal="right" wrapText="1" shrinkToFit="1"/>
    </xf>
    <xf numFmtId="3" fontId="2" fillId="0" borderId="10" xfId="4" applyNumberFormat="1" applyFont="1" applyBorder="1" applyAlignment="1">
      <alignment horizontal="right" vertical="center" wrapText="1"/>
    </xf>
    <xf numFmtId="167" fontId="2" fillId="0" borderId="8" xfId="10" quotePrefix="1" applyNumberFormat="1" applyFont="1" applyFill="1" applyBorder="1" applyAlignment="1">
      <alignment horizontal="left" wrapText="1" indent="4" shrinkToFit="1"/>
    </xf>
    <xf numFmtId="167" fontId="2" fillId="0" borderId="8" xfId="10" quotePrefix="1" applyNumberFormat="1" applyFont="1" applyFill="1" applyBorder="1" applyAlignment="1">
      <alignment horizontal="left" wrapText="1" indent="5" shrinkToFit="1"/>
    </xf>
    <xf numFmtId="0" fontId="3" fillId="0" borderId="0" xfId="11" applyFont="1" applyAlignment="1">
      <alignment horizontal="center"/>
    </xf>
    <xf numFmtId="167" fontId="2" fillId="0" borderId="8" xfId="10" quotePrefix="1" applyNumberFormat="1" applyFont="1" applyFill="1" applyBorder="1" applyAlignment="1">
      <alignment horizontal="left" wrapText="1" indent="6" shrinkToFit="1"/>
    </xf>
    <xf numFmtId="3" fontId="2" fillId="0" borderId="10" xfId="11" applyNumberFormat="1" applyFont="1" applyBorder="1" applyAlignment="1">
      <alignment horizontal="right"/>
    </xf>
    <xf numFmtId="167" fontId="2" fillId="0" borderId="8" xfId="10" quotePrefix="1" applyNumberFormat="1" applyFont="1" applyFill="1" applyBorder="1" applyAlignment="1">
      <alignment horizontal="left" wrapText="1" indent="7" shrinkToFit="1"/>
    </xf>
    <xf numFmtId="164" fontId="2" fillId="0" borderId="31" xfId="3" applyNumberFormat="1" applyFont="1" applyBorder="1" applyAlignment="1">
      <alignment vertical="center" wrapText="1"/>
    </xf>
    <xf numFmtId="164" fontId="2" fillId="0" borderId="32" xfId="3" applyNumberFormat="1" applyFont="1" applyBorder="1" applyAlignment="1">
      <alignment vertical="center" wrapText="1"/>
    </xf>
    <xf numFmtId="0" fontId="2" fillId="0" borderId="0" xfId="11" applyFont="1"/>
    <xf numFmtId="0" fontId="2" fillId="0" borderId="0" xfId="11" applyFont="1" applyAlignment="1">
      <alignment horizontal="center"/>
    </xf>
    <xf numFmtId="3" fontId="3" fillId="0" borderId="10" xfId="11" applyNumberFormat="1" applyFont="1" applyBorder="1" applyAlignment="1">
      <alignment horizontal="right"/>
    </xf>
    <xf numFmtId="167" fontId="2" fillId="0" borderId="8" xfId="10" quotePrefix="1" applyNumberFormat="1" applyFont="1" applyFill="1" applyBorder="1" applyAlignment="1">
      <alignment horizontal="left" wrapText="1" indent="1" shrinkToFit="1"/>
    </xf>
    <xf numFmtId="167" fontId="2" fillId="0" borderId="8" xfId="10" quotePrefix="1" applyNumberFormat="1" applyFont="1" applyFill="1" applyBorder="1" applyAlignment="1">
      <alignment horizontal="left" wrapText="1" indent="2" shrinkToFit="1"/>
    </xf>
    <xf numFmtId="167" fontId="2" fillId="0" borderId="17" xfId="10" quotePrefix="1" applyNumberFormat="1" applyFont="1" applyFill="1" applyBorder="1" applyAlignment="1">
      <alignment horizontal="left" wrapText="1" indent="3" shrinkToFit="1"/>
    </xf>
    <xf numFmtId="3" fontId="2" fillId="0" borderId="18" xfId="9" applyNumberFormat="1" applyFont="1" applyFill="1" applyBorder="1" applyAlignment="1">
      <alignment horizontal="right" wrapText="1" shrinkToFit="1"/>
    </xf>
    <xf numFmtId="3" fontId="2" fillId="0" borderId="19" xfId="11" applyNumberFormat="1" applyFont="1" applyBorder="1" applyAlignment="1">
      <alignment horizontal="right"/>
    </xf>
    <xf numFmtId="0" fontId="10" fillId="0" borderId="14" xfId="6" applyNumberFormat="1" applyFill="1" applyBorder="1" applyAlignment="1">
      <alignment horizontal="left" wrapText="1" indent="4"/>
    </xf>
    <xf numFmtId="3" fontId="10" fillId="0" borderId="15" xfId="6" applyNumberFormat="1" applyFill="1" applyBorder="1" applyAlignment="1">
      <alignment wrapText="1"/>
    </xf>
    <xf numFmtId="3" fontId="2" fillId="0" borderId="16" xfId="4" applyNumberFormat="1" applyFont="1" applyBorder="1"/>
    <xf numFmtId="3" fontId="2" fillId="0" borderId="33" xfId="4" applyNumberFormat="1" applyFont="1" applyBorder="1" applyAlignment="1">
      <alignment horizontal="center" vertical="center" wrapText="1"/>
    </xf>
    <xf numFmtId="3" fontId="2" fillId="0" borderId="34" xfId="4" applyNumberFormat="1" applyFont="1" applyBorder="1" applyAlignment="1">
      <alignment horizontal="right" wrapText="1"/>
    </xf>
    <xf numFmtId="3" fontId="2" fillId="0" borderId="35" xfId="4" applyNumberFormat="1" applyFont="1" applyBorder="1" applyAlignment="1">
      <alignment wrapText="1"/>
    </xf>
    <xf numFmtId="3" fontId="2" fillId="0" borderId="33" xfId="4" applyNumberFormat="1" applyFont="1" applyBorder="1" applyAlignment="1">
      <alignment horizontal="center" wrapText="1"/>
    </xf>
    <xf numFmtId="3" fontId="2" fillId="0" borderId="34" xfId="4" applyNumberFormat="1" applyFont="1" applyBorder="1" applyAlignment="1">
      <alignment vertical="center" wrapText="1"/>
    </xf>
    <xf numFmtId="0" fontId="3" fillId="0" borderId="0" xfId="3" applyFont="1" applyAlignment="1">
      <alignment horizontal="center"/>
    </xf>
    <xf numFmtId="3" fontId="3" fillId="0" borderId="0" xfId="3" applyNumberFormat="1" applyFont="1" applyAlignment="1">
      <alignment horizontal="center"/>
    </xf>
    <xf numFmtId="0" fontId="3" fillId="0" borderId="29" xfId="3" applyFont="1" applyBorder="1" applyAlignment="1">
      <alignment horizontal="center"/>
    </xf>
    <xf numFmtId="3" fontId="2" fillId="0" borderId="14" xfId="3" applyNumberFormat="1" applyFont="1" applyBorder="1" applyAlignment="1">
      <alignment horizontal="justify" wrapText="1"/>
    </xf>
    <xf numFmtId="3" fontId="2" fillId="0" borderId="34" xfId="4" applyNumberFormat="1" applyFont="1" applyBorder="1" applyAlignment="1">
      <alignment horizontal="right" vertical="center" wrapText="1"/>
    </xf>
    <xf numFmtId="0" fontId="9" fillId="0" borderId="11" xfId="4" applyFont="1" applyBorder="1" applyAlignment="1">
      <alignment horizontal="left" vertical="center" wrapText="1"/>
    </xf>
    <xf numFmtId="0" fontId="9" fillId="0" borderId="12" xfId="4" applyFont="1" applyBorder="1" applyAlignment="1">
      <alignment horizontal="left" vertical="center" wrapText="1"/>
    </xf>
    <xf numFmtId="0" fontId="9" fillId="0" borderId="13" xfId="4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3" fontId="9" fillId="0" borderId="21" xfId="4" applyNumberFormat="1" applyFont="1" applyBorder="1" applyAlignment="1">
      <alignment horizontal="left" vertical="center" wrapText="1"/>
    </xf>
    <xf numFmtId="3" fontId="13" fillId="0" borderId="22" xfId="4" applyNumberFormat="1" applyFont="1" applyBorder="1" applyAlignment="1">
      <alignment horizontal="left" vertical="center" wrapText="1"/>
    </xf>
    <xf numFmtId="3" fontId="13" fillId="0" borderId="23" xfId="4" applyNumberFormat="1" applyFont="1" applyBorder="1" applyAlignment="1">
      <alignment horizontal="left" vertical="center" wrapText="1"/>
    </xf>
    <xf numFmtId="0" fontId="9" fillId="0" borderId="21" xfId="4" applyFont="1" applyBorder="1" applyAlignment="1">
      <alignment horizontal="left" vertical="center" wrapText="1"/>
    </xf>
    <xf numFmtId="0" fontId="9" fillId="0" borderId="22" xfId="4" applyFont="1" applyBorder="1" applyAlignment="1">
      <alignment horizontal="left" vertical="center" wrapText="1"/>
    </xf>
    <xf numFmtId="0" fontId="9" fillId="0" borderId="23" xfId="4" applyFont="1" applyBorder="1" applyAlignment="1">
      <alignment horizontal="left" vertical="center" wrapText="1"/>
    </xf>
    <xf numFmtId="0" fontId="16" fillId="0" borderId="0" xfId="11" applyFont="1" applyAlignment="1">
      <alignment horizontal="center"/>
    </xf>
    <xf numFmtId="0" fontId="16" fillId="0" borderId="0" xfId="1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16" fillId="8" borderId="0" xfId="11" applyFont="1" applyFill="1" applyAlignment="1">
      <alignment horizontal="center" wrapText="1"/>
    </xf>
    <xf numFmtId="0" fontId="16" fillId="0" borderId="0" xfId="11" applyFont="1" applyFill="1" applyAlignment="1">
      <alignment horizontal="center" wrapText="1"/>
    </xf>
  </cellXfs>
  <cellStyles count="12">
    <cellStyle name="Normal" xfId="0" builtinId="0"/>
    <cellStyle name="Normal 12" xfId="11" xr:uid="{5CC9B199-A211-4272-B9F7-D4791AF5CB9F}"/>
    <cellStyle name="Normal 2" xfId="2" xr:uid="{62F55A90-F357-42A2-8C94-1AA57E34B1CA}"/>
    <cellStyle name="Normal 3" xfId="3" xr:uid="{EA6D9D9B-27F9-4EEA-9155-19D14D357D43}"/>
    <cellStyle name="Normal 3 2" xfId="1" xr:uid="{F25FCF56-4309-49B4-9C8F-326C94E07896}"/>
    <cellStyle name="Parastais_FMLikp01_p05_221205_pap_afp_makp" xfId="7" xr:uid="{E68E0E15-7655-4D0A-A0B9-C6202AF65441}"/>
    <cellStyle name="Parastais_TM_2007groz 2 lasijums (1) 2" xfId="4" xr:uid="{1028539D-9287-4B81-8453-776716AA04BE}"/>
    <cellStyle name="SAPBEXHLevel0 2" xfId="5" xr:uid="{109B765F-BD19-4B81-9366-3C2E3907FEED}"/>
    <cellStyle name="SAPBEXHLevel2" xfId="8" xr:uid="{DDB6483D-1703-4CFE-8567-C9886340D585}"/>
    <cellStyle name="SAPBEXstdData" xfId="9" xr:uid="{16219FFF-9BA3-4CBA-849A-BFD61F666E01}"/>
    <cellStyle name="SAPBEXstdItem" xfId="10" xr:uid="{AF187092-2208-4D1E-817F-9BDD13D97698}"/>
    <cellStyle name="SAPBEXstdItem 3" xfId="6" xr:uid="{347A7A0C-8B46-4A12-BB47-8E7AFB524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d-adija/Local%20Settings/Temporary%20Internet%20Files/Content.Outlook/U63RD855/MK_izdev_samaz_2las_2009_31%2010%2008_arES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NAD\Documents%20and%20Settings\bd-adija\Local%20Settings\Temporary%20Internet%20Files\Content.Outlook\U63RD855\MK_izdev_samaz_2las_2009_31%2010%2008_arES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bd-adija\Local%20Settings\Temporary%20Internet%20Files\Content.Outlook\U63RD855\MK_izdev_samaz_2las_2009_31%2010%2008_arES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1piel"/>
      <sheetName val="2piel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1piel"/>
      <sheetName val="2piel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1piel"/>
      <sheetName val="2piel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2C39-657C-470C-8347-31EF7558C500}">
  <dimension ref="A1:G248"/>
  <sheetViews>
    <sheetView tabSelected="1" zoomScale="80" zoomScaleNormal="80" workbookViewId="0">
      <selection activeCell="B4" sqref="B4"/>
    </sheetView>
  </sheetViews>
  <sheetFormatPr defaultRowHeight="14.5"/>
  <cols>
    <col min="1" max="1" width="9.1796875" style="161" customWidth="1"/>
    <col min="2" max="2" width="53.453125" style="167" customWidth="1"/>
    <col min="3" max="3" width="13.81640625" style="167" customWidth="1"/>
    <col min="4" max="4" width="13.453125" style="168" customWidth="1"/>
    <col min="5" max="5" width="53.1796875" style="167" customWidth="1"/>
    <col min="6" max="6" width="15.81640625" style="167" customWidth="1"/>
    <col min="7" max="7" width="13.81640625" style="168" customWidth="1"/>
  </cols>
  <sheetData>
    <row r="1" spans="1:7" ht="18">
      <c r="B1" s="206" t="s">
        <v>79</v>
      </c>
      <c r="G1" s="205" t="s">
        <v>78</v>
      </c>
    </row>
    <row r="2" spans="1:7" ht="18">
      <c r="B2" s="207"/>
      <c r="G2" s="205"/>
    </row>
    <row r="3" spans="1:7" ht="18">
      <c r="B3" s="201" t="s">
        <v>75</v>
      </c>
      <c r="C3" s="201"/>
      <c r="D3" s="201"/>
      <c r="E3" s="201"/>
      <c r="F3" s="201"/>
    </row>
    <row r="4" spans="1:7" ht="18">
      <c r="B4" s="202"/>
      <c r="C4" s="202"/>
      <c r="D4" s="202"/>
      <c r="E4" s="202"/>
      <c r="F4" s="202"/>
    </row>
    <row r="5" spans="1:7" ht="15.5">
      <c r="B5" s="203" t="s">
        <v>76</v>
      </c>
      <c r="C5" s="203"/>
      <c r="D5" s="203"/>
      <c r="E5" s="203"/>
      <c r="F5" s="203"/>
      <c r="G5" s="203"/>
    </row>
    <row r="6" spans="1:7">
      <c r="B6" s="204" t="s">
        <v>77</v>
      </c>
      <c r="C6" s="204"/>
      <c r="D6" s="204"/>
      <c r="E6" s="204"/>
      <c r="F6" s="204"/>
      <c r="G6" s="204"/>
    </row>
    <row r="7" spans="1:7" ht="15" thickBot="1"/>
    <row r="8" spans="1:7">
      <c r="A8" s="191" t="s">
        <v>0</v>
      </c>
      <c r="B8" s="1"/>
      <c r="C8" s="193" t="s">
        <v>1</v>
      </c>
      <c r="D8" s="193" t="s">
        <v>2</v>
      </c>
      <c r="E8" s="1"/>
      <c r="F8" s="193" t="s">
        <v>1</v>
      </c>
      <c r="G8" s="193" t="s">
        <v>2</v>
      </c>
    </row>
    <row r="9" spans="1:7" ht="14.5" customHeight="1" thickBot="1">
      <c r="A9" s="192"/>
      <c r="B9" s="2"/>
      <c r="C9" s="194"/>
      <c r="D9" s="194"/>
      <c r="E9" s="2"/>
      <c r="F9" s="194"/>
      <c r="G9" s="194"/>
    </row>
    <row r="10" spans="1:7">
      <c r="A10" s="3"/>
      <c r="B10" s="4"/>
      <c r="C10" s="5"/>
      <c r="D10" s="5"/>
      <c r="E10" s="4"/>
      <c r="F10" s="5"/>
      <c r="G10" s="5"/>
    </row>
    <row r="11" spans="1:7" ht="15" thickBot="1">
      <c r="A11" s="6"/>
      <c r="B11" s="7"/>
      <c r="C11" s="8"/>
      <c r="D11" s="8"/>
      <c r="E11" s="9"/>
      <c r="F11" s="8"/>
      <c r="G11" s="8"/>
    </row>
    <row r="12" spans="1:7">
      <c r="A12" s="10">
        <f>1</f>
        <v>1</v>
      </c>
      <c r="B12" s="11" t="s">
        <v>3</v>
      </c>
      <c r="C12" s="12"/>
      <c r="D12" s="13"/>
      <c r="E12" s="11" t="s">
        <v>3</v>
      </c>
      <c r="F12" s="12"/>
      <c r="G12" s="13"/>
    </row>
    <row r="13" spans="1:7">
      <c r="A13" s="14"/>
      <c r="B13" s="15" t="s">
        <v>4</v>
      </c>
      <c r="C13" s="16"/>
      <c r="D13" s="17"/>
      <c r="E13" s="15" t="s">
        <v>4</v>
      </c>
      <c r="F13" s="18"/>
      <c r="G13" s="17"/>
    </row>
    <row r="14" spans="1:7">
      <c r="A14" s="19"/>
      <c r="B14" s="20" t="s">
        <v>5</v>
      </c>
      <c r="C14" s="21"/>
      <c r="D14" s="22"/>
      <c r="E14" s="20" t="s">
        <v>5</v>
      </c>
      <c r="F14" s="23" t="s">
        <v>6</v>
      </c>
      <c r="G14" s="24"/>
    </row>
    <row r="15" spans="1:7">
      <c r="A15" s="19"/>
      <c r="B15" s="25" t="s">
        <v>7</v>
      </c>
      <c r="C15" s="26">
        <v>10093922</v>
      </c>
      <c r="D15" s="27">
        <f>D17</f>
        <v>-15000</v>
      </c>
      <c r="E15" s="25" t="s">
        <v>7</v>
      </c>
      <c r="F15" s="28">
        <v>549764</v>
      </c>
      <c r="G15" s="27">
        <f>G16+G17</f>
        <v>15000</v>
      </c>
    </row>
    <row r="16" spans="1:7">
      <c r="A16" s="183"/>
      <c r="B16" s="29" t="s">
        <v>8</v>
      </c>
      <c r="C16" s="30">
        <v>13219</v>
      </c>
      <c r="D16" s="31"/>
      <c r="E16" s="29" t="s">
        <v>8</v>
      </c>
      <c r="F16" s="32">
        <v>359402</v>
      </c>
      <c r="G16" s="31"/>
    </row>
    <row r="17" spans="1:7">
      <c r="A17" s="183"/>
      <c r="B17" s="29" t="s">
        <v>9</v>
      </c>
      <c r="C17" s="30">
        <v>10080703</v>
      </c>
      <c r="D17" s="31">
        <f>D18</f>
        <v>-15000</v>
      </c>
      <c r="E17" s="29" t="s">
        <v>9</v>
      </c>
      <c r="F17" s="32">
        <v>190362</v>
      </c>
      <c r="G17" s="31">
        <f>G18</f>
        <v>15000</v>
      </c>
    </row>
    <row r="18" spans="1:7">
      <c r="A18" s="183"/>
      <c r="B18" s="33" t="s">
        <v>10</v>
      </c>
      <c r="C18" s="30">
        <v>10080703</v>
      </c>
      <c r="D18" s="31">
        <f>-15000</f>
        <v>-15000</v>
      </c>
      <c r="E18" s="33" t="s">
        <v>10</v>
      </c>
      <c r="F18" s="32">
        <v>190362</v>
      </c>
      <c r="G18" s="31">
        <v>15000</v>
      </c>
    </row>
    <row r="19" spans="1:7">
      <c r="A19" s="183"/>
      <c r="B19" s="25" t="s">
        <v>11</v>
      </c>
      <c r="C19" s="26">
        <v>10093922</v>
      </c>
      <c r="D19" s="27">
        <f>D26</f>
        <v>-15000</v>
      </c>
      <c r="E19" s="25" t="s">
        <v>11</v>
      </c>
      <c r="F19" s="28">
        <v>549764</v>
      </c>
      <c r="G19" s="27">
        <f>G26</f>
        <v>15000</v>
      </c>
    </row>
    <row r="20" spans="1:7">
      <c r="A20" s="183"/>
      <c r="B20" s="29" t="s">
        <v>12</v>
      </c>
      <c r="C20" s="30">
        <v>9580685</v>
      </c>
      <c r="D20" s="31"/>
      <c r="E20" s="29" t="s">
        <v>12</v>
      </c>
      <c r="F20" s="32">
        <v>543788</v>
      </c>
      <c r="G20" s="31"/>
    </row>
    <row r="21" spans="1:7">
      <c r="A21" s="183"/>
      <c r="B21" s="33" t="s">
        <v>13</v>
      </c>
      <c r="C21" s="30">
        <v>9537995</v>
      </c>
      <c r="D21" s="31"/>
      <c r="E21" s="33" t="s">
        <v>13</v>
      </c>
      <c r="F21" s="32">
        <v>537389</v>
      </c>
      <c r="G21" s="31"/>
    </row>
    <row r="22" spans="1:7">
      <c r="A22" s="183"/>
      <c r="B22" s="34" t="s">
        <v>14</v>
      </c>
      <c r="C22" s="30">
        <v>6440743</v>
      </c>
      <c r="D22" s="17"/>
      <c r="E22" s="34" t="s">
        <v>14</v>
      </c>
      <c r="F22" s="32">
        <v>244694</v>
      </c>
      <c r="G22" s="31"/>
    </row>
    <row r="23" spans="1:7">
      <c r="A23" s="183"/>
      <c r="B23" s="34" t="s">
        <v>15</v>
      </c>
      <c r="C23" s="30">
        <v>3097252</v>
      </c>
      <c r="D23" s="17"/>
      <c r="E23" s="34" t="s">
        <v>15</v>
      </c>
      <c r="F23" s="32">
        <v>292695</v>
      </c>
      <c r="G23" s="31"/>
    </row>
    <row r="24" spans="1:7" ht="26.5">
      <c r="A24" s="183"/>
      <c r="B24" s="33" t="s">
        <v>16</v>
      </c>
      <c r="C24" s="30">
        <v>42690</v>
      </c>
      <c r="D24" s="17"/>
      <c r="E24" s="33" t="s">
        <v>17</v>
      </c>
      <c r="F24" s="32">
        <v>6399</v>
      </c>
      <c r="G24" s="31"/>
    </row>
    <row r="25" spans="1:7">
      <c r="A25" s="183"/>
      <c r="B25" s="34" t="s">
        <v>18</v>
      </c>
      <c r="C25" s="30">
        <v>42690</v>
      </c>
      <c r="D25" s="17"/>
      <c r="E25" s="34" t="s">
        <v>19</v>
      </c>
      <c r="F25" s="32">
        <v>6399</v>
      </c>
      <c r="G25" s="31"/>
    </row>
    <row r="26" spans="1:7">
      <c r="A26" s="183"/>
      <c r="B26" s="29" t="s">
        <v>20</v>
      </c>
      <c r="C26" s="30">
        <v>513237</v>
      </c>
      <c r="D26" s="31">
        <f>D27</f>
        <v>-15000</v>
      </c>
      <c r="E26" s="29" t="s">
        <v>20</v>
      </c>
      <c r="F26" s="32">
        <v>5976</v>
      </c>
      <c r="G26" s="31">
        <f>G27</f>
        <v>15000</v>
      </c>
    </row>
    <row r="27" spans="1:7" ht="15" thickBot="1">
      <c r="A27" s="183"/>
      <c r="B27" s="33" t="s">
        <v>21</v>
      </c>
      <c r="C27" s="30">
        <v>513237</v>
      </c>
      <c r="D27" s="31">
        <f>-15000</f>
        <v>-15000</v>
      </c>
      <c r="E27" s="33" t="s">
        <v>21</v>
      </c>
      <c r="F27" s="32">
        <v>5976</v>
      </c>
      <c r="G27" s="31">
        <v>15000</v>
      </c>
    </row>
    <row r="28" spans="1:7" ht="23.15" customHeight="1" thickBot="1">
      <c r="A28" s="183"/>
      <c r="B28" s="188" t="s">
        <v>22</v>
      </c>
      <c r="C28" s="189"/>
      <c r="D28" s="189"/>
      <c r="E28" s="189"/>
      <c r="F28" s="189"/>
      <c r="G28" s="190"/>
    </row>
    <row r="29" spans="1:7">
      <c r="A29" s="183"/>
      <c r="B29" s="35"/>
      <c r="C29" s="35"/>
      <c r="D29" s="35"/>
      <c r="E29" s="35"/>
      <c r="F29" s="35"/>
      <c r="G29" s="35"/>
    </row>
    <row r="30" spans="1:7" ht="15" thickBot="1">
      <c r="A30" s="183"/>
      <c r="B30" s="35"/>
      <c r="C30" s="35"/>
      <c r="D30" s="35"/>
      <c r="E30" s="35"/>
      <c r="F30" s="35"/>
      <c r="G30" s="35"/>
    </row>
    <row r="31" spans="1:7">
      <c r="A31" s="184">
        <f>A12+1</f>
        <v>2</v>
      </c>
      <c r="B31" s="36" t="s">
        <v>23</v>
      </c>
      <c r="C31" s="37"/>
      <c r="D31" s="38"/>
      <c r="E31" s="11" t="s">
        <v>3</v>
      </c>
      <c r="F31" s="37"/>
      <c r="G31" s="39"/>
    </row>
    <row r="32" spans="1:7">
      <c r="A32" s="183"/>
      <c r="B32" s="40" t="s">
        <v>24</v>
      </c>
      <c r="C32" s="41"/>
      <c r="D32" s="42"/>
      <c r="E32" s="43" t="s">
        <v>4</v>
      </c>
      <c r="F32" s="44"/>
      <c r="G32" s="45"/>
    </row>
    <row r="33" spans="1:7">
      <c r="A33" s="183"/>
      <c r="B33" s="46" t="s">
        <v>25</v>
      </c>
      <c r="C33" s="47"/>
      <c r="D33" s="48"/>
      <c r="E33" s="20" t="s">
        <v>5</v>
      </c>
      <c r="F33" s="23" t="s">
        <v>6</v>
      </c>
      <c r="G33" s="24"/>
    </row>
    <row r="34" spans="1:7" ht="31.5" customHeight="1">
      <c r="A34" s="183"/>
      <c r="B34" s="49" t="s">
        <v>26</v>
      </c>
      <c r="C34" s="50">
        <v>321290537</v>
      </c>
      <c r="D34" s="51">
        <v>1470872</v>
      </c>
      <c r="E34" s="25" t="s">
        <v>7</v>
      </c>
      <c r="F34" s="26">
        <v>12756833</v>
      </c>
      <c r="G34" s="52">
        <f t="shared" ref="G34:G39" si="0">G35</f>
        <v>1470872</v>
      </c>
    </row>
    <row r="35" spans="1:7">
      <c r="A35" s="183"/>
      <c r="B35" s="49"/>
      <c r="C35" s="53"/>
      <c r="D35" s="54"/>
      <c r="E35" s="29" t="s">
        <v>9</v>
      </c>
      <c r="F35" s="30">
        <v>12756833</v>
      </c>
      <c r="G35" s="51">
        <f t="shared" si="0"/>
        <v>1470872</v>
      </c>
    </row>
    <row r="36" spans="1:7">
      <c r="A36" s="183"/>
      <c r="B36" s="49"/>
      <c r="C36" s="53"/>
      <c r="D36" s="54"/>
      <c r="E36" s="33" t="s">
        <v>10</v>
      </c>
      <c r="F36" s="30">
        <v>12756833</v>
      </c>
      <c r="G36" s="51">
        <f t="shared" si="0"/>
        <v>1470872</v>
      </c>
    </row>
    <row r="37" spans="1:7">
      <c r="A37" s="183"/>
      <c r="B37" s="49"/>
      <c r="C37" s="53"/>
      <c r="D37" s="54"/>
      <c r="E37" s="25" t="s">
        <v>11</v>
      </c>
      <c r="F37" s="26">
        <v>12756833</v>
      </c>
      <c r="G37" s="52">
        <f t="shared" si="0"/>
        <v>1470872</v>
      </c>
    </row>
    <row r="38" spans="1:7">
      <c r="A38" s="183"/>
      <c r="B38" s="49"/>
      <c r="C38" s="53"/>
      <c r="D38" s="54"/>
      <c r="E38" s="29" t="s">
        <v>12</v>
      </c>
      <c r="F38" s="30">
        <v>12756833</v>
      </c>
      <c r="G38" s="51">
        <f t="shared" si="0"/>
        <v>1470872</v>
      </c>
    </row>
    <row r="39" spans="1:7">
      <c r="A39" s="183"/>
      <c r="B39" s="49"/>
      <c r="C39" s="53"/>
      <c r="D39" s="54"/>
      <c r="E39" s="33" t="s">
        <v>16</v>
      </c>
      <c r="F39" s="30">
        <v>12756833</v>
      </c>
      <c r="G39" s="51">
        <f t="shared" si="0"/>
        <v>1470872</v>
      </c>
    </row>
    <row r="40" spans="1:7" ht="15" thickBot="1">
      <c r="A40" s="183"/>
      <c r="B40" s="55"/>
      <c r="C40" s="56"/>
      <c r="D40" s="57"/>
      <c r="E40" s="58" t="s">
        <v>27</v>
      </c>
      <c r="F40" s="59">
        <v>12756833</v>
      </c>
      <c r="G40" s="60">
        <v>1470872</v>
      </c>
    </row>
    <row r="41" spans="1:7">
      <c r="A41" s="183"/>
      <c r="B41" s="36" t="s">
        <v>23</v>
      </c>
      <c r="C41" s="37"/>
      <c r="D41" s="38"/>
      <c r="E41" s="11" t="s">
        <v>3</v>
      </c>
      <c r="F41" s="37"/>
      <c r="G41" s="39"/>
    </row>
    <row r="42" spans="1:7">
      <c r="A42" s="183"/>
      <c r="B42" s="40" t="s">
        <v>24</v>
      </c>
      <c r="C42" s="61"/>
      <c r="D42" s="42"/>
      <c r="E42" s="43" t="s">
        <v>28</v>
      </c>
      <c r="F42" s="61"/>
      <c r="G42" s="42"/>
    </row>
    <row r="43" spans="1:7">
      <c r="A43" s="183"/>
      <c r="B43" s="46" t="s">
        <v>25</v>
      </c>
      <c r="C43" s="47"/>
      <c r="D43" s="48"/>
      <c r="E43" s="62" t="s">
        <v>29</v>
      </c>
      <c r="F43" s="63"/>
      <c r="G43" s="64"/>
    </row>
    <row r="44" spans="1:7">
      <c r="A44" s="183"/>
      <c r="B44" s="65" t="s">
        <v>30</v>
      </c>
      <c r="C44" s="61"/>
      <c r="D44" s="42"/>
      <c r="E44" s="65" t="s">
        <v>30</v>
      </c>
      <c r="F44" s="61"/>
      <c r="G44" s="42"/>
    </row>
    <row r="45" spans="1:7" ht="26">
      <c r="A45" s="183"/>
      <c r="B45" s="49" t="s">
        <v>26</v>
      </c>
      <c r="C45" s="50">
        <v>186616713</v>
      </c>
      <c r="D45" s="51">
        <v>1470872</v>
      </c>
      <c r="E45" s="66" t="s">
        <v>7</v>
      </c>
      <c r="F45" s="67">
        <v>622579402</v>
      </c>
      <c r="G45" s="52">
        <f t="shared" ref="G45:G50" si="1">G46</f>
        <v>1470872</v>
      </c>
    </row>
    <row r="46" spans="1:7">
      <c r="A46" s="183"/>
      <c r="B46" s="49"/>
      <c r="C46" s="50"/>
      <c r="D46" s="51"/>
      <c r="E46" s="68" t="s">
        <v>9</v>
      </c>
      <c r="F46" s="69">
        <v>622579402</v>
      </c>
      <c r="G46" s="51">
        <f t="shared" si="1"/>
        <v>1470872</v>
      </c>
    </row>
    <row r="47" spans="1:7">
      <c r="A47" s="183"/>
      <c r="B47" s="49"/>
      <c r="C47" s="50"/>
      <c r="D47" s="51"/>
      <c r="E47" s="68" t="s">
        <v>10</v>
      </c>
      <c r="F47" s="69">
        <v>622579402</v>
      </c>
      <c r="G47" s="51">
        <f t="shared" si="1"/>
        <v>1470872</v>
      </c>
    </row>
    <row r="48" spans="1:7">
      <c r="A48" s="183"/>
      <c r="B48" s="49"/>
      <c r="C48" s="50"/>
      <c r="D48" s="51"/>
      <c r="E48" s="66" t="s">
        <v>11</v>
      </c>
      <c r="F48" s="67">
        <v>622579402</v>
      </c>
      <c r="G48" s="52">
        <f t="shared" si="1"/>
        <v>1470872</v>
      </c>
    </row>
    <row r="49" spans="1:7">
      <c r="A49" s="183"/>
      <c r="B49" s="70"/>
      <c r="C49" s="50"/>
      <c r="D49" s="52"/>
      <c r="E49" s="68" t="s">
        <v>12</v>
      </c>
      <c r="F49" s="69">
        <v>622579402</v>
      </c>
      <c r="G49" s="51">
        <f t="shared" si="1"/>
        <v>1470872</v>
      </c>
    </row>
    <row r="50" spans="1:7">
      <c r="A50" s="183"/>
      <c r="B50" s="70"/>
      <c r="C50" s="50"/>
      <c r="D50" s="52"/>
      <c r="E50" s="71" t="s">
        <v>31</v>
      </c>
      <c r="F50" s="69">
        <v>622579402</v>
      </c>
      <c r="G50" s="51">
        <f t="shared" si="1"/>
        <v>1470872</v>
      </c>
    </row>
    <row r="51" spans="1:7">
      <c r="A51" s="183"/>
      <c r="B51" s="110"/>
      <c r="C51" s="111"/>
      <c r="D51" s="112"/>
      <c r="E51" s="186" t="s">
        <v>32</v>
      </c>
      <c r="F51" s="176">
        <v>622579402</v>
      </c>
      <c r="G51" s="177">
        <v>1470872</v>
      </c>
    </row>
    <row r="52" spans="1:7">
      <c r="A52" s="183"/>
      <c r="B52" s="178" t="s">
        <v>33</v>
      </c>
      <c r="C52" s="179"/>
      <c r="D52" s="180"/>
      <c r="E52" s="181" t="s">
        <v>33</v>
      </c>
      <c r="F52" s="187"/>
      <c r="G52" s="180"/>
    </row>
    <row r="53" spans="1:7" ht="26">
      <c r="A53" s="183"/>
      <c r="B53" s="49" t="s">
        <v>26</v>
      </c>
      <c r="C53" s="50">
        <v>188330756</v>
      </c>
      <c r="D53" s="51">
        <v>1470872</v>
      </c>
      <c r="E53" s="66" t="s">
        <v>7</v>
      </c>
      <c r="F53" s="67">
        <v>515010382</v>
      </c>
      <c r="G53" s="52">
        <f t="shared" ref="G53:G58" si="2">G54</f>
        <v>1470872</v>
      </c>
    </row>
    <row r="54" spans="1:7">
      <c r="A54" s="183"/>
      <c r="B54" s="49"/>
      <c r="C54" s="53"/>
      <c r="D54" s="54"/>
      <c r="E54" s="68" t="s">
        <v>9</v>
      </c>
      <c r="F54" s="69">
        <v>515010382</v>
      </c>
      <c r="G54" s="51">
        <f t="shared" si="2"/>
        <v>1470872</v>
      </c>
    </row>
    <row r="55" spans="1:7">
      <c r="A55" s="183"/>
      <c r="B55" s="49"/>
      <c r="C55" s="53"/>
      <c r="D55" s="54"/>
      <c r="E55" s="68" t="s">
        <v>10</v>
      </c>
      <c r="F55" s="69">
        <v>515010382</v>
      </c>
      <c r="G55" s="51">
        <f t="shared" si="2"/>
        <v>1470872</v>
      </c>
    </row>
    <row r="56" spans="1:7">
      <c r="A56" s="183"/>
      <c r="B56" s="49"/>
      <c r="C56" s="53"/>
      <c r="D56" s="54"/>
      <c r="E56" s="66" t="s">
        <v>11</v>
      </c>
      <c r="F56" s="67">
        <v>515010382</v>
      </c>
      <c r="G56" s="52">
        <f t="shared" si="2"/>
        <v>1470872</v>
      </c>
    </row>
    <row r="57" spans="1:7">
      <c r="A57" s="183"/>
      <c r="B57" s="70"/>
      <c r="C57" s="53"/>
      <c r="D57" s="72"/>
      <c r="E57" s="68" t="s">
        <v>12</v>
      </c>
      <c r="F57" s="69">
        <v>515010382</v>
      </c>
      <c r="G57" s="51">
        <f t="shared" si="2"/>
        <v>1470872</v>
      </c>
    </row>
    <row r="58" spans="1:7">
      <c r="A58" s="183"/>
      <c r="B58" s="70"/>
      <c r="C58" s="53"/>
      <c r="D58" s="72"/>
      <c r="E58" s="71" t="s">
        <v>31</v>
      </c>
      <c r="F58" s="69">
        <v>515010382</v>
      </c>
      <c r="G58" s="51">
        <f t="shared" si="2"/>
        <v>1470872</v>
      </c>
    </row>
    <row r="59" spans="1:7" ht="15" thickBot="1">
      <c r="A59" s="183"/>
      <c r="B59" s="73"/>
      <c r="C59" s="74"/>
      <c r="D59" s="75"/>
      <c r="E59" s="76" t="s">
        <v>32</v>
      </c>
      <c r="F59" s="77">
        <v>515010382</v>
      </c>
      <c r="G59" s="60">
        <v>1470872</v>
      </c>
    </row>
    <row r="60" spans="1:7" ht="24" customHeight="1" thickBot="1">
      <c r="A60" s="183"/>
      <c r="B60" s="195" t="s">
        <v>34</v>
      </c>
      <c r="C60" s="196"/>
      <c r="D60" s="196"/>
      <c r="E60" s="196"/>
      <c r="F60" s="196"/>
      <c r="G60" s="197"/>
    </row>
    <row r="61" spans="1:7">
      <c r="A61" s="183"/>
      <c r="B61" s="35"/>
      <c r="C61" s="35"/>
      <c r="D61" s="35"/>
      <c r="E61" s="35"/>
      <c r="F61" s="35"/>
      <c r="G61" s="35"/>
    </row>
    <row r="62" spans="1:7" ht="15" thickBot="1">
      <c r="A62" s="183"/>
      <c r="B62" s="35"/>
      <c r="C62" s="35"/>
      <c r="D62" s="35"/>
      <c r="E62" s="35"/>
      <c r="F62" s="35"/>
      <c r="G62" s="35"/>
    </row>
    <row r="63" spans="1:7">
      <c r="A63" s="184">
        <f>A31+1</f>
        <v>3</v>
      </c>
      <c r="B63" s="11" t="s">
        <v>3</v>
      </c>
      <c r="C63" s="12"/>
      <c r="D63" s="13"/>
      <c r="E63" s="11" t="s">
        <v>35</v>
      </c>
      <c r="F63" s="12"/>
      <c r="G63" s="13"/>
    </row>
    <row r="64" spans="1:7">
      <c r="A64" s="183"/>
      <c r="B64" s="15" t="s">
        <v>4</v>
      </c>
      <c r="C64" s="16"/>
      <c r="D64" s="17"/>
      <c r="E64" s="15" t="s">
        <v>4</v>
      </c>
      <c r="F64" s="16"/>
      <c r="G64" s="17"/>
    </row>
    <row r="65" spans="1:7">
      <c r="A65" s="183"/>
      <c r="B65" s="20" t="s">
        <v>5</v>
      </c>
      <c r="C65" s="21"/>
      <c r="D65" s="22"/>
      <c r="E65" s="20" t="s">
        <v>5</v>
      </c>
      <c r="F65" s="21"/>
      <c r="G65" s="22"/>
    </row>
    <row r="66" spans="1:7">
      <c r="A66" s="183"/>
      <c r="B66" s="25" t="s">
        <v>7</v>
      </c>
      <c r="C66" s="26">
        <v>797435</v>
      </c>
      <c r="D66" s="27">
        <f>D67</f>
        <v>-10000</v>
      </c>
      <c r="E66" s="25" t="s">
        <v>7</v>
      </c>
      <c r="F66" s="26">
        <v>389687</v>
      </c>
      <c r="G66" s="78">
        <f>G72</f>
        <v>10000</v>
      </c>
    </row>
    <row r="67" spans="1:7">
      <c r="A67" s="183"/>
      <c r="B67" s="29" t="s">
        <v>9</v>
      </c>
      <c r="C67" s="30">
        <v>797435</v>
      </c>
      <c r="D67" s="31">
        <f>D68</f>
        <v>-10000</v>
      </c>
      <c r="E67" s="29" t="s">
        <v>36</v>
      </c>
      <c r="F67" s="30">
        <v>355538</v>
      </c>
      <c r="G67" s="79"/>
    </row>
    <row r="68" spans="1:7">
      <c r="A68" s="183"/>
      <c r="B68" s="33" t="s">
        <v>10</v>
      </c>
      <c r="C68" s="30">
        <v>797435</v>
      </c>
      <c r="D68" s="31">
        <f>-10000</f>
        <v>-10000</v>
      </c>
      <c r="E68" s="33" t="s">
        <v>37</v>
      </c>
      <c r="F68" s="30">
        <v>355538</v>
      </c>
      <c r="G68" s="79"/>
    </row>
    <row r="69" spans="1:7">
      <c r="A69" s="183"/>
      <c r="B69" s="25" t="s">
        <v>11</v>
      </c>
      <c r="C69" s="26">
        <v>797435</v>
      </c>
      <c r="D69" s="27">
        <f>D70</f>
        <v>-10000</v>
      </c>
      <c r="E69" s="34" t="s">
        <v>38</v>
      </c>
      <c r="F69" s="30">
        <v>355538</v>
      </c>
      <c r="G69" s="79"/>
    </row>
    <row r="70" spans="1:7" ht="26.5">
      <c r="A70" s="183"/>
      <c r="B70" s="29" t="s">
        <v>12</v>
      </c>
      <c r="C70" s="30">
        <v>767335</v>
      </c>
      <c r="D70" s="31">
        <f>D74+D76</f>
        <v>-10000</v>
      </c>
      <c r="E70" s="80" t="s">
        <v>39</v>
      </c>
      <c r="F70" s="30">
        <v>355538</v>
      </c>
      <c r="G70" s="79"/>
    </row>
    <row r="71" spans="1:7" ht="26.5">
      <c r="A71" s="183"/>
      <c r="B71" s="33" t="s">
        <v>13</v>
      </c>
      <c r="C71" s="30">
        <v>121990</v>
      </c>
      <c r="D71" s="31"/>
      <c r="E71" s="81" t="s">
        <v>40</v>
      </c>
      <c r="F71" s="30">
        <v>355538</v>
      </c>
      <c r="G71" s="79"/>
    </row>
    <row r="72" spans="1:7">
      <c r="A72" s="183"/>
      <c r="B72" s="34" t="s">
        <v>14</v>
      </c>
      <c r="C72" s="30">
        <v>21791</v>
      </c>
      <c r="D72" s="31"/>
      <c r="E72" s="29" t="s">
        <v>9</v>
      </c>
      <c r="F72" s="30">
        <v>34149</v>
      </c>
      <c r="G72" s="79">
        <f>G73</f>
        <v>10000</v>
      </c>
    </row>
    <row r="73" spans="1:7">
      <c r="A73" s="183"/>
      <c r="B73" s="34" t="s">
        <v>15</v>
      </c>
      <c r="C73" s="30">
        <v>100199</v>
      </c>
      <c r="D73" s="31"/>
      <c r="E73" s="33" t="s">
        <v>10</v>
      </c>
      <c r="F73" s="30">
        <v>34149</v>
      </c>
      <c r="G73" s="79">
        <f>10000</f>
        <v>10000</v>
      </c>
    </row>
    <row r="74" spans="1:7">
      <c r="A74" s="183"/>
      <c r="B74" s="33" t="s">
        <v>16</v>
      </c>
      <c r="C74" s="30">
        <v>267807</v>
      </c>
      <c r="D74" s="31">
        <f>D75</f>
        <v>-10000</v>
      </c>
      <c r="E74" s="25" t="s">
        <v>11</v>
      </c>
      <c r="F74" s="26">
        <v>389687</v>
      </c>
      <c r="G74" s="78">
        <f>G75</f>
        <v>10000</v>
      </c>
    </row>
    <row r="75" spans="1:7">
      <c r="A75" s="183"/>
      <c r="B75" s="34" t="s">
        <v>27</v>
      </c>
      <c r="C75" s="30">
        <v>267807</v>
      </c>
      <c r="D75" s="31">
        <f>-10000</f>
        <v>-10000</v>
      </c>
      <c r="E75" s="29" t="s">
        <v>12</v>
      </c>
      <c r="F75" s="30">
        <v>389687</v>
      </c>
      <c r="G75" s="79">
        <f>G79</f>
        <v>10000</v>
      </c>
    </row>
    <row r="76" spans="1:7" ht="26.5">
      <c r="A76" s="183"/>
      <c r="B76" s="33" t="s">
        <v>41</v>
      </c>
      <c r="C76" s="30">
        <v>377538</v>
      </c>
      <c r="D76" s="31"/>
      <c r="E76" s="33" t="s">
        <v>13</v>
      </c>
      <c r="F76" s="30">
        <v>37063</v>
      </c>
      <c r="G76" s="79"/>
    </row>
    <row r="77" spans="1:7">
      <c r="A77" s="183"/>
      <c r="B77" s="34" t="s">
        <v>42</v>
      </c>
      <c r="C77" s="30">
        <v>377538</v>
      </c>
      <c r="D77" s="31"/>
      <c r="E77" s="34" t="s">
        <v>14</v>
      </c>
      <c r="F77" s="30">
        <v>32265</v>
      </c>
      <c r="G77" s="79"/>
    </row>
    <row r="78" spans="1:7" ht="26.5">
      <c r="A78" s="183"/>
      <c r="B78" s="80" t="s">
        <v>43</v>
      </c>
      <c r="C78" s="30">
        <v>377538</v>
      </c>
      <c r="D78" s="31"/>
      <c r="E78" s="34" t="s">
        <v>15</v>
      </c>
      <c r="F78" s="30">
        <v>4798</v>
      </c>
      <c r="G78" s="79"/>
    </row>
    <row r="79" spans="1:7" ht="26.5">
      <c r="A79" s="183"/>
      <c r="B79" s="81" t="s">
        <v>44</v>
      </c>
      <c r="C79" s="30">
        <v>377538</v>
      </c>
      <c r="D79" s="31"/>
      <c r="E79" s="33" t="s">
        <v>16</v>
      </c>
      <c r="F79" s="30">
        <v>352624</v>
      </c>
      <c r="G79" s="79">
        <f>G80</f>
        <v>10000</v>
      </c>
    </row>
    <row r="80" spans="1:7">
      <c r="A80" s="183"/>
      <c r="B80" s="29" t="s">
        <v>20</v>
      </c>
      <c r="C80" s="30">
        <v>30100</v>
      </c>
      <c r="D80" s="31"/>
      <c r="E80" s="34" t="s">
        <v>27</v>
      </c>
      <c r="F80" s="30">
        <v>352624</v>
      </c>
      <c r="G80" s="82">
        <v>10000</v>
      </c>
    </row>
    <row r="81" spans="1:7" ht="15" thickBot="1">
      <c r="A81" s="183"/>
      <c r="B81" s="83" t="s">
        <v>21</v>
      </c>
      <c r="C81" s="59">
        <v>30100</v>
      </c>
      <c r="D81" s="84"/>
      <c r="E81" s="83"/>
      <c r="F81" s="59"/>
      <c r="G81" s="84"/>
    </row>
    <row r="82" spans="1:7" ht="23.15" customHeight="1" thickBot="1">
      <c r="A82" s="183"/>
      <c r="B82" s="195" t="s">
        <v>34</v>
      </c>
      <c r="C82" s="196"/>
      <c r="D82" s="196"/>
      <c r="E82" s="196"/>
      <c r="F82" s="196"/>
      <c r="G82" s="197"/>
    </row>
    <row r="83" spans="1:7">
      <c r="A83" s="183"/>
      <c r="B83" s="35"/>
      <c r="C83" s="35"/>
      <c r="D83" s="35"/>
      <c r="E83" s="35"/>
      <c r="F83" s="35"/>
      <c r="G83" s="35"/>
    </row>
    <row r="84" spans="1:7" ht="15" thickBot="1">
      <c r="A84" s="183"/>
      <c r="B84" s="35"/>
      <c r="C84" s="35"/>
      <c r="D84" s="35"/>
      <c r="E84" s="35"/>
      <c r="F84" s="35"/>
      <c r="G84" s="35"/>
    </row>
    <row r="85" spans="1:7">
      <c r="A85" s="184">
        <f>A63+1</f>
        <v>4</v>
      </c>
      <c r="B85" s="11" t="s">
        <v>3</v>
      </c>
      <c r="C85" s="12"/>
      <c r="D85" s="13"/>
      <c r="E85" s="35"/>
      <c r="F85" s="35"/>
      <c r="G85" s="35"/>
    </row>
    <row r="86" spans="1:7">
      <c r="A86" s="183"/>
      <c r="B86" s="15" t="s">
        <v>4</v>
      </c>
      <c r="C86" s="16"/>
      <c r="D86" s="17"/>
      <c r="E86" s="35"/>
      <c r="F86" s="35"/>
      <c r="G86" s="35"/>
    </row>
    <row r="87" spans="1:7">
      <c r="A87" s="183"/>
      <c r="B87" s="20" t="s">
        <v>5</v>
      </c>
      <c r="C87" s="21"/>
      <c r="D87" s="22"/>
      <c r="E87" s="35"/>
      <c r="F87" s="35"/>
      <c r="G87" s="35"/>
    </row>
    <row r="88" spans="1:7">
      <c r="A88" s="183"/>
      <c r="B88" s="25" t="s">
        <v>7</v>
      </c>
      <c r="C88" s="26">
        <v>9037339</v>
      </c>
      <c r="D88" s="27">
        <f>D90</f>
        <v>0</v>
      </c>
      <c r="E88" s="35"/>
      <c r="F88" s="35"/>
      <c r="G88" s="35"/>
    </row>
    <row r="89" spans="1:7">
      <c r="A89" s="183"/>
      <c r="B89" s="29" t="s">
        <v>8</v>
      </c>
      <c r="C89" s="30">
        <v>156224</v>
      </c>
      <c r="D89" s="31"/>
      <c r="E89" s="35"/>
      <c r="F89" s="35"/>
      <c r="G89" s="35"/>
    </row>
    <row r="90" spans="1:7">
      <c r="A90" s="183"/>
      <c r="B90" s="29" t="s">
        <v>9</v>
      </c>
      <c r="C90" s="30">
        <v>8881115</v>
      </c>
      <c r="D90" s="31"/>
      <c r="E90" s="35"/>
      <c r="F90" s="35"/>
      <c r="G90" s="35"/>
    </row>
    <row r="91" spans="1:7">
      <c r="A91" s="183"/>
      <c r="B91" s="33" t="s">
        <v>10</v>
      </c>
      <c r="C91" s="30">
        <v>8881115</v>
      </c>
      <c r="D91" s="31"/>
      <c r="E91" s="35"/>
      <c r="F91" s="35"/>
      <c r="G91" s="35"/>
    </row>
    <row r="92" spans="1:7">
      <c r="A92" s="183"/>
      <c r="B92" s="25" t="s">
        <v>11</v>
      </c>
      <c r="C92" s="26">
        <v>9037339</v>
      </c>
      <c r="D92" s="27">
        <f>D93+D97</f>
        <v>0</v>
      </c>
      <c r="E92" s="35"/>
      <c r="F92" s="35"/>
      <c r="G92" s="35"/>
    </row>
    <row r="93" spans="1:7">
      <c r="A93" s="183"/>
      <c r="B93" s="29" t="s">
        <v>12</v>
      </c>
      <c r="C93" s="30">
        <v>8276589</v>
      </c>
      <c r="D93" s="31">
        <f>D94</f>
        <v>-21000</v>
      </c>
      <c r="E93" s="35"/>
      <c r="F93" s="35"/>
      <c r="G93" s="35"/>
    </row>
    <row r="94" spans="1:7">
      <c r="A94" s="183"/>
      <c r="B94" s="33" t="s">
        <v>13</v>
      </c>
      <c r="C94" s="30">
        <v>8276589</v>
      </c>
      <c r="D94" s="31">
        <f>D96</f>
        <v>-21000</v>
      </c>
      <c r="E94" s="35"/>
      <c r="F94" s="35"/>
      <c r="G94" s="35"/>
    </row>
    <row r="95" spans="1:7">
      <c r="A95" s="183"/>
      <c r="B95" s="34" t="s">
        <v>14</v>
      </c>
      <c r="C95" s="30">
        <v>6185885</v>
      </c>
      <c r="D95" s="17"/>
      <c r="E95" s="35"/>
      <c r="F95" s="35"/>
      <c r="G95" s="35"/>
    </row>
    <row r="96" spans="1:7">
      <c r="A96" s="183"/>
      <c r="B96" s="34" t="s">
        <v>15</v>
      </c>
      <c r="C96" s="30">
        <v>2090704</v>
      </c>
      <c r="D96" s="31">
        <f>-21000</f>
        <v>-21000</v>
      </c>
      <c r="E96" s="35"/>
      <c r="F96" s="35"/>
      <c r="G96" s="35"/>
    </row>
    <row r="97" spans="1:7">
      <c r="A97" s="183"/>
      <c r="B97" s="29" t="s">
        <v>20</v>
      </c>
      <c r="C97" s="30">
        <v>760750</v>
      </c>
      <c r="D97" s="31">
        <f>D98</f>
        <v>21000</v>
      </c>
      <c r="E97" s="35"/>
      <c r="F97" s="35"/>
      <c r="G97" s="35"/>
    </row>
    <row r="98" spans="1:7" ht="15" thickBot="1">
      <c r="A98" s="183"/>
      <c r="B98" s="83" t="s">
        <v>21</v>
      </c>
      <c r="C98" s="59">
        <v>760750</v>
      </c>
      <c r="D98" s="84">
        <v>21000</v>
      </c>
      <c r="E98" s="35"/>
      <c r="F98" s="35"/>
      <c r="G98" s="35"/>
    </row>
    <row r="99" spans="1:7" ht="23.5" customHeight="1" thickBot="1">
      <c r="A99" s="183"/>
      <c r="B99" s="198" t="s">
        <v>34</v>
      </c>
      <c r="C99" s="199"/>
      <c r="D99" s="200"/>
      <c r="E99" s="35"/>
      <c r="F99" s="35"/>
      <c r="G99" s="35"/>
    </row>
    <row r="100" spans="1:7">
      <c r="A100" s="183"/>
      <c r="B100" s="35"/>
      <c r="C100" s="35"/>
      <c r="D100" s="35"/>
      <c r="E100" s="35"/>
      <c r="F100" s="35"/>
      <c r="G100" s="35"/>
    </row>
    <row r="101" spans="1:7" ht="15" thickBot="1">
      <c r="A101" s="183"/>
      <c r="B101" s="35"/>
      <c r="C101" s="35"/>
      <c r="D101" s="35"/>
      <c r="E101" s="35"/>
      <c r="F101" s="35"/>
      <c r="G101" s="35"/>
    </row>
    <row r="102" spans="1:7">
      <c r="A102" s="184">
        <f>A85+1</f>
        <v>5</v>
      </c>
      <c r="B102" s="36" t="s">
        <v>23</v>
      </c>
      <c r="C102" s="37"/>
      <c r="D102" s="38"/>
      <c r="E102" s="11" t="s">
        <v>3</v>
      </c>
      <c r="F102" s="37"/>
      <c r="G102" s="39"/>
    </row>
    <row r="103" spans="1:7">
      <c r="A103" s="183"/>
      <c r="B103" s="40" t="s">
        <v>24</v>
      </c>
      <c r="C103" s="41"/>
      <c r="D103" s="42"/>
      <c r="E103" s="43" t="s">
        <v>4</v>
      </c>
      <c r="F103" s="44"/>
      <c r="G103" s="45"/>
    </row>
    <row r="104" spans="1:7">
      <c r="A104" s="183"/>
      <c r="B104" s="85" t="s">
        <v>25</v>
      </c>
      <c r="C104" s="86"/>
      <c r="D104" s="87"/>
      <c r="E104" s="20" t="s">
        <v>5</v>
      </c>
      <c r="F104" s="23" t="s">
        <v>6</v>
      </c>
      <c r="G104" s="24"/>
    </row>
    <row r="105" spans="1:7" ht="39.5">
      <c r="A105" s="183"/>
      <c r="B105" s="88" t="s">
        <v>45</v>
      </c>
      <c r="C105" s="89">
        <v>2500000</v>
      </c>
      <c r="D105" s="51">
        <v>55000</v>
      </c>
      <c r="E105" s="25" t="s">
        <v>7</v>
      </c>
      <c r="F105" s="90">
        <v>30758790</v>
      </c>
      <c r="G105" s="91">
        <f>G107</f>
        <v>55000</v>
      </c>
    </row>
    <row r="106" spans="1:7">
      <c r="A106" s="183"/>
      <c r="B106" s="92"/>
      <c r="C106" s="93"/>
      <c r="D106" s="94"/>
      <c r="E106" s="29" t="s">
        <v>8</v>
      </c>
      <c r="F106" s="95">
        <v>439443</v>
      </c>
      <c r="G106" s="96"/>
    </row>
    <row r="107" spans="1:7">
      <c r="A107" s="183"/>
      <c r="B107" s="49"/>
      <c r="C107" s="53"/>
      <c r="D107" s="54"/>
      <c r="E107" s="29" t="s">
        <v>9</v>
      </c>
      <c r="F107" s="95">
        <v>30319347</v>
      </c>
      <c r="G107" s="96">
        <f t="shared" ref="G107:G108" si="3">G108</f>
        <v>55000</v>
      </c>
    </row>
    <row r="108" spans="1:7">
      <c r="A108" s="183"/>
      <c r="B108" s="49"/>
      <c r="C108" s="53"/>
      <c r="D108" s="54"/>
      <c r="E108" s="33" t="s">
        <v>10</v>
      </c>
      <c r="F108" s="95">
        <v>30319347</v>
      </c>
      <c r="G108" s="96">
        <f t="shared" si="3"/>
        <v>55000</v>
      </c>
    </row>
    <row r="109" spans="1:7">
      <c r="A109" s="183"/>
      <c r="B109" s="49"/>
      <c r="C109" s="53"/>
      <c r="D109" s="54"/>
      <c r="E109" s="25" t="s">
        <v>11</v>
      </c>
      <c r="F109" s="90">
        <v>30758790</v>
      </c>
      <c r="G109" s="91">
        <f>G110</f>
        <v>55000</v>
      </c>
    </row>
    <row r="110" spans="1:7">
      <c r="A110" s="183"/>
      <c r="B110" s="49"/>
      <c r="C110" s="53"/>
      <c r="D110" s="54"/>
      <c r="E110" s="29" t="s">
        <v>12</v>
      </c>
      <c r="F110" s="95">
        <v>29532475</v>
      </c>
      <c r="G110" s="96">
        <f>G111</f>
        <v>55000</v>
      </c>
    </row>
    <row r="111" spans="1:7">
      <c r="A111" s="183"/>
      <c r="B111" s="49"/>
      <c r="C111" s="53"/>
      <c r="D111" s="54"/>
      <c r="E111" s="33" t="s">
        <v>13</v>
      </c>
      <c r="F111" s="95">
        <v>25619286</v>
      </c>
      <c r="G111" s="96">
        <f>G113</f>
        <v>55000</v>
      </c>
    </row>
    <row r="112" spans="1:7">
      <c r="A112" s="183"/>
      <c r="B112" s="49"/>
      <c r="C112" s="53"/>
      <c r="D112" s="54"/>
      <c r="E112" s="34" t="s">
        <v>14</v>
      </c>
      <c r="F112" s="95">
        <v>15371620</v>
      </c>
      <c r="G112" s="96"/>
    </row>
    <row r="113" spans="1:7">
      <c r="A113" s="183"/>
      <c r="B113" s="49"/>
      <c r="C113" s="53"/>
      <c r="D113" s="54"/>
      <c r="E113" s="34" t="s">
        <v>15</v>
      </c>
      <c r="F113" s="95">
        <v>10247666</v>
      </c>
      <c r="G113" s="96">
        <v>55000</v>
      </c>
    </row>
    <row r="114" spans="1:7">
      <c r="A114" s="183"/>
      <c r="B114" s="49"/>
      <c r="C114" s="53"/>
      <c r="D114" s="54"/>
      <c r="E114" s="33" t="s">
        <v>16</v>
      </c>
      <c r="F114" s="95">
        <v>3853557</v>
      </c>
      <c r="G114" s="96"/>
    </row>
    <row r="115" spans="1:7">
      <c r="A115" s="183"/>
      <c r="B115" s="49"/>
      <c r="C115" s="53"/>
      <c r="D115" s="54"/>
      <c r="E115" s="34" t="s">
        <v>27</v>
      </c>
      <c r="F115" s="95">
        <v>3720366</v>
      </c>
      <c r="G115" s="96"/>
    </row>
    <row r="116" spans="1:7">
      <c r="A116" s="183"/>
      <c r="B116" s="49"/>
      <c r="C116" s="53"/>
      <c r="D116" s="54"/>
      <c r="E116" s="34" t="s">
        <v>18</v>
      </c>
      <c r="F116" s="95">
        <v>133191</v>
      </c>
      <c r="G116" s="96"/>
    </row>
    <row r="117" spans="1:7" ht="26.5">
      <c r="A117" s="183"/>
      <c r="B117" s="49"/>
      <c r="C117" s="53"/>
      <c r="D117" s="54"/>
      <c r="E117" s="33" t="s">
        <v>17</v>
      </c>
      <c r="F117" s="95">
        <v>59632</v>
      </c>
      <c r="G117" s="96"/>
    </row>
    <row r="118" spans="1:7">
      <c r="A118" s="183"/>
      <c r="B118" s="49"/>
      <c r="C118" s="53"/>
      <c r="D118" s="54"/>
      <c r="E118" s="34" t="s">
        <v>19</v>
      </c>
      <c r="F118" s="95">
        <v>59632</v>
      </c>
      <c r="G118" s="96"/>
    </row>
    <row r="119" spans="1:7">
      <c r="A119" s="183"/>
      <c r="B119" s="49"/>
      <c r="C119" s="53"/>
      <c r="D119" s="54"/>
      <c r="E119" s="29" t="s">
        <v>20</v>
      </c>
      <c r="F119" s="95">
        <v>1226315</v>
      </c>
      <c r="G119" s="96"/>
    </row>
    <row r="120" spans="1:7" ht="15" thickBot="1">
      <c r="A120" s="183"/>
      <c r="B120" s="49"/>
      <c r="C120" s="53"/>
      <c r="D120" s="54"/>
      <c r="E120" s="83" t="s">
        <v>21</v>
      </c>
      <c r="F120" s="97">
        <v>1226315</v>
      </c>
      <c r="G120" s="96"/>
    </row>
    <row r="121" spans="1:7">
      <c r="A121" s="183"/>
      <c r="B121" s="36" t="s">
        <v>23</v>
      </c>
      <c r="C121" s="37"/>
      <c r="D121" s="38"/>
      <c r="E121" s="11" t="s">
        <v>3</v>
      </c>
      <c r="F121" s="37"/>
      <c r="G121" s="39"/>
    </row>
    <row r="122" spans="1:7">
      <c r="A122" s="183"/>
      <c r="B122" s="40" t="s">
        <v>24</v>
      </c>
      <c r="C122" s="61"/>
      <c r="D122" s="42"/>
      <c r="E122" s="43" t="s">
        <v>28</v>
      </c>
      <c r="F122" s="61"/>
      <c r="G122" s="42"/>
    </row>
    <row r="123" spans="1:7">
      <c r="A123" s="183"/>
      <c r="B123" s="98" t="s">
        <v>25</v>
      </c>
      <c r="C123" s="99"/>
      <c r="D123" s="100"/>
      <c r="E123" s="62" t="s">
        <v>29</v>
      </c>
      <c r="F123" s="63"/>
      <c r="G123" s="64"/>
    </row>
    <row r="124" spans="1:7">
      <c r="A124" s="183"/>
      <c r="B124" s="101" t="s">
        <v>30</v>
      </c>
      <c r="C124" s="102"/>
      <c r="D124" s="103"/>
      <c r="E124" s="65" t="s">
        <v>30</v>
      </c>
      <c r="F124" s="61"/>
      <c r="G124" s="42"/>
    </row>
    <row r="125" spans="1:7" ht="39.5">
      <c r="A125" s="183"/>
      <c r="B125" s="88" t="s">
        <v>45</v>
      </c>
      <c r="C125" s="104">
        <v>2400000</v>
      </c>
      <c r="D125" s="51">
        <v>55000</v>
      </c>
      <c r="E125" s="105" t="s">
        <v>7</v>
      </c>
      <c r="F125" s="67">
        <v>528934950</v>
      </c>
      <c r="G125" s="52">
        <f>G127</f>
        <v>55000</v>
      </c>
    </row>
    <row r="126" spans="1:7">
      <c r="A126" s="183"/>
      <c r="B126" s="92"/>
      <c r="C126" s="106"/>
      <c r="D126" s="107"/>
      <c r="E126" s="108" t="s">
        <v>8</v>
      </c>
      <c r="F126" s="69">
        <v>4089396</v>
      </c>
      <c r="G126" s="51"/>
    </row>
    <row r="127" spans="1:7">
      <c r="A127" s="183"/>
      <c r="B127" s="49"/>
      <c r="C127" s="50"/>
      <c r="D127" s="51"/>
      <c r="E127" s="108" t="s">
        <v>9</v>
      </c>
      <c r="F127" s="69">
        <v>524845554</v>
      </c>
      <c r="G127" s="51">
        <f t="shared" ref="G127:G129" si="4">G128</f>
        <v>55000</v>
      </c>
    </row>
    <row r="128" spans="1:7" ht="26.5">
      <c r="A128" s="183"/>
      <c r="B128" s="49"/>
      <c r="C128" s="50"/>
      <c r="D128" s="51"/>
      <c r="E128" s="109" t="s">
        <v>10</v>
      </c>
      <c r="F128" s="69">
        <v>524845554</v>
      </c>
      <c r="G128" s="51">
        <f t="shared" si="4"/>
        <v>55000</v>
      </c>
    </row>
    <row r="129" spans="1:7">
      <c r="A129" s="183"/>
      <c r="B129" s="70"/>
      <c r="C129" s="50"/>
      <c r="D129" s="52"/>
      <c r="E129" s="105" t="s">
        <v>11</v>
      </c>
      <c r="F129" s="67">
        <v>528934950</v>
      </c>
      <c r="G129" s="52">
        <f t="shared" si="4"/>
        <v>55000</v>
      </c>
    </row>
    <row r="130" spans="1:7">
      <c r="A130" s="183"/>
      <c r="B130" s="70"/>
      <c r="C130" s="50"/>
      <c r="D130" s="52"/>
      <c r="E130" s="108" t="s">
        <v>12</v>
      </c>
      <c r="F130" s="69">
        <v>515450877</v>
      </c>
      <c r="G130" s="51">
        <f>G131</f>
        <v>55000</v>
      </c>
    </row>
    <row r="131" spans="1:7">
      <c r="A131" s="183"/>
      <c r="B131" s="70"/>
      <c r="C131" s="50"/>
      <c r="D131" s="52"/>
      <c r="E131" s="109" t="s">
        <v>13</v>
      </c>
      <c r="F131" s="69">
        <v>483364982</v>
      </c>
      <c r="G131" s="51">
        <f>G133</f>
        <v>55000</v>
      </c>
    </row>
    <row r="132" spans="1:7">
      <c r="A132" s="183"/>
      <c r="B132" s="110"/>
      <c r="C132" s="111"/>
      <c r="D132" s="112"/>
      <c r="E132" s="113" t="s">
        <v>14</v>
      </c>
      <c r="F132" s="69">
        <v>350547191</v>
      </c>
      <c r="G132" s="51"/>
    </row>
    <row r="133" spans="1:7">
      <c r="A133" s="183"/>
      <c r="B133" s="110"/>
      <c r="C133" s="111"/>
      <c r="D133" s="112"/>
      <c r="E133" s="113" t="s">
        <v>15</v>
      </c>
      <c r="F133" s="69">
        <v>132817791</v>
      </c>
      <c r="G133" s="51">
        <v>55000</v>
      </c>
    </row>
    <row r="134" spans="1:7">
      <c r="A134" s="183"/>
      <c r="B134" s="110"/>
      <c r="C134" s="111"/>
      <c r="D134" s="112"/>
      <c r="E134" s="109" t="s">
        <v>16</v>
      </c>
      <c r="F134" s="69">
        <v>29811493</v>
      </c>
      <c r="G134" s="51"/>
    </row>
    <row r="135" spans="1:7">
      <c r="A135" s="183"/>
      <c r="B135" s="110"/>
      <c r="C135" s="111"/>
      <c r="D135" s="112"/>
      <c r="E135" s="113" t="s">
        <v>27</v>
      </c>
      <c r="F135" s="69">
        <v>29550781</v>
      </c>
      <c r="G135" s="51"/>
    </row>
    <row r="136" spans="1:7">
      <c r="A136" s="183"/>
      <c r="B136" s="110"/>
      <c r="C136" s="111"/>
      <c r="D136" s="112"/>
      <c r="E136" s="113" t="s">
        <v>18</v>
      </c>
      <c r="F136" s="69">
        <v>260712</v>
      </c>
      <c r="G136" s="51"/>
    </row>
    <row r="137" spans="1:7" ht="26.5">
      <c r="A137" s="183"/>
      <c r="B137" s="110"/>
      <c r="C137" s="111"/>
      <c r="D137" s="112"/>
      <c r="E137" s="109" t="s">
        <v>17</v>
      </c>
      <c r="F137" s="69">
        <v>139110</v>
      </c>
      <c r="G137" s="51"/>
    </row>
    <row r="138" spans="1:7">
      <c r="A138" s="183"/>
      <c r="B138" s="110"/>
      <c r="C138" s="111"/>
      <c r="D138" s="112"/>
      <c r="E138" s="113" t="s">
        <v>19</v>
      </c>
      <c r="F138" s="69">
        <v>139110</v>
      </c>
      <c r="G138" s="51"/>
    </row>
    <row r="139" spans="1:7" ht="26.5">
      <c r="A139" s="183"/>
      <c r="B139" s="110"/>
      <c r="C139" s="111"/>
      <c r="D139" s="112"/>
      <c r="E139" s="109" t="s">
        <v>41</v>
      </c>
      <c r="F139" s="69">
        <v>2135292</v>
      </c>
      <c r="G139" s="51"/>
    </row>
    <row r="140" spans="1:7">
      <c r="A140" s="183"/>
      <c r="B140" s="110"/>
      <c r="C140" s="111"/>
      <c r="D140" s="112"/>
      <c r="E140" s="113" t="s">
        <v>42</v>
      </c>
      <c r="F140" s="69">
        <v>751236</v>
      </c>
      <c r="G140" s="51"/>
    </row>
    <row r="141" spans="1:7" ht="26.5">
      <c r="A141" s="183"/>
      <c r="B141" s="110"/>
      <c r="C141" s="111"/>
      <c r="D141" s="112"/>
      <c r="E141" s="114" t="s">
        <v>46</v>
      </c>
      <c r="F141" s="69">
        <v>7776</v>
      </c>
      <c r="G141" s="51"/>
    </row>
    <row r="142" spans="1:7" ht="26.5">
      <c r="A142" s="183"/>
      <c r="B142" s="110"/>
      <c r="C142" s="111"/>
      <c r="D142" s="112"/>
      <c r="E142" s="114" t="s">
        <v>43</v>
      </c>
      <c r="F142" s="69">
        <v>743460</v>
      </c>
      <c r="G142" s="51"/>
    </row>
    <row r="143" spans="1:7" ht="26.5">
      <c r="A143" s="183"/>
      <c r="B143" s="110"/>
      <c r="C143" s="111"/>
      <c r="D143" s="112"/>
      <c r="E143" s="115" t="s">
        <v>44</v>
      </c>
      <c r="F143" s="69">
        <v>743460</v>
      </c>
      <c r="G143" s="51"/>
    </row>
    <row r="144" spans="1:7" ht="26.5">
      <c r="A144" s="183"/>
      <c r="B144" s="110"/>
      <c r="C144" s="111"/>
      <c r="D144" s="112"/>
      <c r="E144" s="113" t="s">
        <v>47</v>
      </c>
      <c r="F144" s="69">
        <v>1384056</v>
      </c>
      <c r="G144" s="51"/>
    </row>
    <row r="145" spans="1:7" ht="39.5">
      <c r="A145" s="183"/>
      <c r="B145" s="110"/>
      <c r="C145" s="111"/>
      <c r="D145" s="112"/>
      <c r="E145" s="114" t="s">
        <v>48</v>
      </c>
      <c r="F145" s="69">
        <v>1384056</v>
      </c>
      <c r="G145" s="51"/>
    </row>
    <row r="146" spans="1:7">
      <c r="A146" s="183"/>
      <c r="B146" s="110"/>
      <c r="C146" s="111"/>
      <c r="D146" s="112"/>
      <c r="E146" s="108" t="s">
        <v>20</v>
      </c>
      <c r="F146" s="69">
        <v>13484073</v>
      </c>
      <c r="G146" s="51"/>
    </row>
    <row r="147" spans="1:7">
      <c r="A147" s="183"/>
      <c r="B147" s="110"/>
      <c r="C147" s="111"/>
      <c r="D147" s="112"/>
      <c r="E147" s="175" t="s">
        <v>21</v>
      </c>
      <c r="F147" s="176">
        <v>13484073</v>
      </c>
      <c r="G147" s="177"/>
    </row>
    <row r="148" spans="1:7">
      <c r="A148" s="185"/>
      <c r="B148" s="178" t="s">
        <v>33</v>
      </c>
      <c r="C148" s="179"/>
      <c r="D148" s="180"/>
      <c r="E148" s="181" t="s">
        <v>33</v>
      </c>
      <c r="F148" s="182"/>
      <c r="G148" s="180"/>
    </row>
    <row r="149" spans="1:7" ht="39.5">
      <c r="A149" s="183"/>
      <c r="B149" s="88" t="s">
        <v>45</v>
      </c>
      <c r="C149" s="104">
        <v>2400000</v>
      </c>
      <c r="D149" s="51">
        <v>55000</v>
      </c>
      <c r="E149" s="105" t="s">
        <v>7</v>
      </c>
      <c r="F149" s="67">
        <v>471593828</v>
      </c>
      <c r="G149" s="52">
        <f>G151</f>
        <v>55000</v>
      </c>
    </row>
    <row r="150" spans="1:7">
      <c r="A150" s="183"/>
      <c r="B150" s="92"/>
      <c r="C150" s="93"/>
      <c r="D150" s="94"/>
      <c r="E150" s="108" t="s">
        <v>8</v>
      </c>
      <c r="F150" s="69">
        <v>4089396</v>
      </c>
      <c r="G150" s="51"/>
    </row>
    <row r="151" spans="1:7">
      <c r="A151" s="183"/>
      <c r="B151" s="49"/>
      <c r="C151" s="53"/>
      <c r="D151" s="54"/>
      <c r="E151" s="108" t="s">
        <v>9</v>
      </c>
      <c r="F151" s="69">
        <v>467504432</v>
      </c>
      <c r="G151" s="51">
        <f t="shared" ref="G151:G152" si="5">G152</f>
        <v>55000</v>
      </c>
    </row>
    <row r="152" spans="1:7" ht="26.5">
      <c r="A152" s="183"/>
      <c r="B152" s="49"/>
      <c r="C152" s="53"/>
      <c r="D152" s="54"/>
      <c r="E152" s="109" t="s">
        <v>10</v>
      </c>
      <c r="F152" s="69">
        <v>467504432</v>
      </c>
      <c r="G152" s="51">
        <f t="shared" si="5"/>
        <v>55000</v>
      </c>
    </row>
    <row r="153" spans="1:7">
      <c r="A153" s="183"/>
      <c r="B153" s="70"/>
      <c r="C153" s="53"/>
      <c r="D153" s="72"/>
      <c r="E153" s="105" t="s">
        <v>11</v>
      </c>
      <c r="F153" s="67">
        <v>471593828</v>
      </c>
      <c r="G153" s="52">
        <f>G154</f>
        <v>55000</v>
      </c>
    </row>
    <row r="154" spans="1:7">
      <c r="A154" s="183"/>
      <c r="B154" s="70"/>
      <c r="C154" s="53"/>
      <c r="D154" s="72"/>
      <c r="E154" s="108" t="s">
        <v>12</v>
      </c>
      <c r="F154" s="69">
        <v>458272567</v>
      </c>
      <c r="G154" s="51">
        <f>G155</f>
        <v>55000</v>
      </c>
    </row>
    <row r="155" spans="1:7">
      <c r="A155" s="183"/>
      <c r="B155" s="70"/>
      <c r="C155" s="53"/>
      <c r="D155" s="72"/>
      <c r="E155" s="109" t="s">
        <v>13</v>
      </c>
      <c r="F155" s="69">
        <v>448722900</v>
      </c>
      <c r="G155" s="51">
        <f>G157</f>
        <v>55000</v>
      </c>
    </row>
    <row r="156" spans="1:7">
      <c r="A156" s="183"/>
      <c r="B156" s="70"/>
      <c r="C156" s="53"/>
      <c r="D156" s="72"/>
      <c r="E156" s="113" t="s">
        <v>14</v>
      </c>
      <c r="F156" s="69">
        <v>318133825</v>
      </c>
      <c r="G156" s="51"/>
    </row>
    <row r="157" spans="1:7">
      <c r="A157" s="183"/>
      <c r="B157" s="70"/>
      <c r="C157" s="53"/>
      <c r="D157" s="72"/>
      <c r="E157" s="113" t="s">
        <v>15</v>
      </c>
      <c r="F157" s="69">
        <v>130589075</v>
      </c>
      <c r="G157" s="51">
        <v>55000</v>
      </c>
    </row>
    <row r="158" spans="1:7">
      <c r="A158" s="183"/>
      <c r="B158" s="70"/>
      <c r="C158" s="53"/>
      <c r="D158" s="72"/>
      <c r="E158" s="109" t="s">
        <v>16</v>
      </c>
      <c r="F158" s="69">
        <v>7765778</v>
      </c>
      <c r="G158" s="51"/>
    </row>
    <row r="159" spans="1:7">
      <c r="A159" s="183"/>
      <c r="B159" s="70"/>
      <c r="C159" s="53"/>
      <c r="D159" s="72"/>
      <c r="E159" s="113" t="s">
        <v>27</v>
      </c>
      <c r="F159" s="69">
        <v>7505066</v>
      </c>
      <c r="G159" s="51"/>
    </row>
    <row r="160" spans="1:7">
      <c r="A160" s="183"/>
      <c r="B160" s="70"/>
      <c r="C160" s="53"/>
      <c r="D160" s="72"/>
      <c r="E160" s="113" t="s">
        <v>18</v>
      </c>
      <c r="F160" s="69">
        <v>260712</v>
      </c>
      <c r="G160" s="51"/>
    </row>
    <row r="161" spans="1:7" ht="26.5">
      <c r="A161" s="183"/>
      <c r="B161" s="70"/>
      <c r="C161" s="53"/>
      <c r="D161" s="72"/>
      <c r="E161" s="109" t="s">
        <v>17</v>
      </c>
      <c r="F161" s="69">
        <v>139110</v>
      </c>
      <c r="G161" s="51"/>
    </row>
    <row r="162" spans="1:7">
      <c r="A162" s="183"/>
      <c r="B162" s="70"/>
      <c r="C162" s="53"/>
      <c r="D162" s="72"/>
      <c r="E162" s="113" t="s">
        <v>19</v>
      </c>
      <c r="F162" s="69">
        <v>139110</v>
      </c>
      <c r="G162" s="51"/>
    </row>
    <row r="163" spans="1:7" ht="26.5">
      <c r="A163" s="183"/>
      <c r="B163" s="70"/>
      <c r="C163" s="53"/>
      <c r="D163" s="72"/>
      <c r="E163" s="109" t="s">
        <v>41</v>
      </c>
      <c r="F163" s="69">
        <v>1644779</v>
      </c>
      <c r="G163" s="51"/>
    </row>
    <row r="164" spans="1:7">
      <c r="A164" s="183"/>
      <c r="B164" s="70"/>
      <c r="C164" s="53"/>
      <c r="D164" s="72"/>
      <c r="E164" s="113" t="s">
        <v>42</v>
      </c>
      <c r="F164" s="69">
        <v>277822</v>
      </c>
      <c r="G164" s="51"/>
    </row>
    <row r="165" spans="1:7" ht="26.5">
      <c r="A165" s="183"/>
      <c r="B165" s="70"/>
      <c r="C165" s="53"/>
      <c r="D165" s="72"/>
      <c r="E165" s="114" t="s">
        <v>46</v>
      </c>
      <c r="F165" s="69">
        <v>7776</v>
      </c>
      <c r="G165" s="51"/>
    </row>
    <row r="166" spans="1:7" ht="26.5">
      <c r="A166" s="183"/>
      <c r="B166" s="70"/>
      <c r="C166" s="53"/>
      <c r="D166" s="72"/>
      <c r="E166" s="114" t="s">
        <v>43</v>
      </c>
      <c r="F166" s="69">
        <v>270046</v>
      </c>
      <c r="G166" s="51"/>
    </row>
    <row r="167" spans="1:7" ht="26.5">
      <c r="A167" s="183"/>
      <c r="B167" s="70"/>
      <c r="C167" s="53"/>
      <c r="D167" s="72"/>
      <c r="E167" s="115" t="s">
        <v>44</v>
      </c>
      <c r="F167" s="69">
        <v>270046</v>
      </c>
      <c r="G167" s="51"/>
    </row>
    <row r="168" spans="1:7" ht="26.5">
      <c r="A168" s="183"/>
      <c r="B168" s="70"/>
      <c r="C168" s="53"/>
      <c r="D168" s="72"/>
      <c r="E168" s="113" t="s">
        <v>47</v>
      </c>
      <c r="F168" s="69">
        <v>1366957</v>
      </c>
      <c r="G168" s="51"/>
    </row>
    <row r="169" spans="1:7" ht="39.5">
      <c r="A169" s="183"/>
      <c r="B169" s="70"/>
      <c r="C169" s="53"/>
      <c r="D169" s="72"/>
      <c r="E169" s="114" t="s">
        <v>48</v>
      </c>
      <c r="F169" s="69">
        <v>1366957</v>
      </c>
      <c r="G169" s="51"/>
    </row>
    <row r="170" spans="1:7">
      <c r="A170" s="183"/>
      <c r="B170" s="70"/>
      <c r="C170" s="53"/>
      <c r="D170" s="72"/>
      <c r="E170" s="108" t="s">
        <v>20</v>
      </c>
      <c r="F170" s="69">
        <v>13321261</v>
      </c>
      <c r="G170" s="51"/>
    </row>
    <row r="171" spans="1:7" ht="15" thickBot="1">
      <c r="A171" s="183"/>
      <c r="B171" s="117"/>
      <c r="C171" s="74"/>
      <c r="D171" s="118"/>
      <c r="E171" s="116" t="s">
        <v>21</v>
      </c>
      <c r="F171" s="77">
        <v>13321261</v>
      </c>
      <c r="G171" s="60"/>
    </row>
    <row r="172" spans="1:7">
      <c r="A172" s="183"/>
      <c r="B172" s="35"/>
      <c r="C172" s="35"/>
      <c r="D172" s="35"/>
      <c r="E172" s="119" t="s">
        <v>49</v>
      </c>
      <c r="F172" s="12"/>
      <c r="G172" s="13"/>
    </row>
    <row r="173" spans="1:7">
      <c r="A173" s="183"/>
      <c r="B173" s="35"/>
      <c r="C173" s="35"/>
      <c r="D173" s="35"/>
      <c r="E173" s="120" t="s">
        <v>3</v>
      </c>
      <c r="F173" s="16"/>
      <c r="G173" s="17"/>
    </row>
    <row r="174" spans="1:7">
      <c r="A174" s="183"/>
      <c r="B174" s="35"/>
      <c r="C174" s="35"/>
      <c r="D174" s="35"/>
      <c r="E174" s="20" t="s">
        <v>5</v>
      </c>
      <c r="F174" s="23" t="s">
        <v>6</v>
      </c>
      <c r="G174" s="24"/>
    </row>
    <row r="175" spans="1:7">
      <c r="A175" s="183"/>
      <c r="B175" s="35"/>
      <c r="C175" s="35"/>
      <c r="D175" s="35"/>
      <c r="E175" s="121" t="s">
        <v>50</v>
      </c>
      <c r="F175" s="122"/>
      <c r="G175" s="123"/>
    </row>
    <row r="176" spans="1:7">
      <c r="A176" s="183"/>
      <c r="B176" s="35"/>
      <c r="C176" s="35"/>
      <c r="D176" s="35"/>
      <c r="E176" s="124" t="s">
        <v>51</v>
      </c>
      <c r="F176" s="125"/>
      <c r="G176" s="126"/>
    </row>
    <row r="177" spans="1:7">
      <c r="A177" s="183"/>
      <c r="B177" s="35"/>
      <c r="C177" s="35"/>
      <c r="D177" s="35"/>
      <c r="E177" s="127" t="s">
        <v>52</v>
      </c>
      <c r="F177" s="128"/>
      <c r="G177" s="129"/>
    </row>
    <row r="178" spans="1:7">
      <c r="A178" s="183"/>
      <c r="B178" s="35"/>
      <c r="C178" s="35"/>
      <c r="D178" s="35"/>
      <c r="E178" s="130" t="s">
        <v>53</v>
      </c>
      <c r="F178" s="125"/>
      <c r="G178" s="126"/>
    </row>
    <row r="179" spans="1:7">
      <c r="A179" s="183"/>
      <c r="B179" s="35"/>
      <c r="C179" s="35"/>
      <c r="D179" s="35"/>
      <c r="E179" s="131" t="s">
        <v>7</v>
      </c>
      <c r="F179" s="132">
        <v>11767700</v>
      </c>
      <c r="G179" s="133">
        <f t="shared" ref="G179:G184" si="6">G180</f>
        <v>55000</v>
      </c>
    </row>
    <row r="180" spans="1:7">
      <c r="A180" s="183"/>
      <c r="B180" s="35"/>
      <c r="C180" s="35"/>
      <c r="D180" s="35"/>
      <c r="E180" s="134" t="s">
        <v>9</v>
      </c>
      <c r="F180" s="135">
        <v>11767700</v>
      </c>
      <c r="G180" s="136">
        <f t="shared" si="6"/>
        <v>55000</v>
      </c>
    </row>
    <row r="181" spans="1:7">
      <c r="A181" s="183"/>
      <c r="B181" s="35"/>
      <c r="C181" s="35"/>
      <c r="D181" s="35"/>
      <c r="E181" s="134" t="s">
        <v>10</v>
      </c>
      <c r="F181" s="135">
        <v>11767700</v>
      </c>
      <c r="G181" s="137">
        <f t="shared" si="6"/>
        <v>55000</v>
      </c>
    </row>
    <row r="182" spans="1:7">
      <c r="A182" s="183"/>
      <c r="B182" s="35"/>
      <c r="C182" s="35"/>
      <c r="D182" s="35"/>
      <c r="E182" s="131" t="s">
        <v>11</v>
      </c>
      <c r="F182" s="132">
        <v>11767700</v>
      </c>
      <c r="G182" s="133">
        <f t="shared" si="6"/>
        <v>55000</v>
      </c>
    </row>
    <row r="183" spans="1:7">
      <c r="A183" s="183"/>
      <c r="B183" s="35"/>
      <c r="C183" s="35"/>
      <c r="D183" s="35"/>
      <c r="E183" s="134" t="s">
        <v>12</v>
      </c>
      <c r="F183" s="135">
        <v>11000322</v>
      </c>
      <c r="G183" s="138">
        <f t="shared" si="6"/>
        <v>55000</v>
      </c>
    </row>
    <row r="184" spans="1:7">
      <c r="A184" s="183"/>
      <c r="B184" s="35"/>
      <c r="C184" s="35"/>
      <c r="D184" s="35"/>
      <c r="E184" s="134" t="s">
        <v>13</v>
      </c>
      <c r="F184" s="135">
        <v>7279956</v>
      </c>
      <c r="G184" s="137">
        <f t="shared" si="6"/>
        <v>55000</v>
      </c>
    </row>
    <row r="185" spans="1:7">
      <c r="A185" s="183"/>
      <c r="B185" s="35"/>
      <c r="C185" s="35"/>
      <c r="D185" s="35"/>
      <c r="E185" s="134" t="s">
        <v>15</v>
      </c>
      <c r="F185" s="135">
        <v>7279956</v>
      </c>
      <c r="G185" s="137">
        <v>55000</v>
      </c>
    </row>
    <row r="186" spans="1:7">
      <c r="A186" s="183"/>
      <c r="B186" s="35"/>
      <c r="C186" s="35"/>
      <c r="D186" s="35"/>
      <c r="E186" s="134" t="s">
        <v>16</v>
      </c>
      <c r="F186" s="135">
        <v>3720366</v>
      </c>
      <c r="G186" s="137"/>
    </row>
    <row r="187" spans="1:7">
      <c r="A187" s="183"/>
      <c r="B187" s="35"/>
      <c r="C187" s="35"/>
      <c r="D187" s="35"/>
      <c r="E187" s="134" t="s">
        <v>27</v>
      </c>
      <c r="F187" s="135">
        <v>3720366</v>
      </c>
      <c r="G187" s="126"/>
    </row>
    <row r="188" spans="1:7">
      <c r="A188" s="183"/>
      <c r="B188" s="35"/>
      <c r="C188" s="35"/>
      <c r="D188" s="35"/>
      <c r="E188" s="134" t="s">
        <v>20</v>
      </c>
      <c r="F188" s="135">
        <v>767378</v>
      </c>
      <c r="G188" s="137"/>
    </row>
    <row r="189" spans="1:7">
      <c r="A189" s="183"/>
      <c r="B189" s="35"/>
      <c r="C189" s="35"/>
      <c r="D189" s="35"/>
      <c r="E189" s="134" t="s">
        <v>21</v>
      </c>
      <c r="F189" s="135">
        <v>767378</v>
      </c>
      <c r="G189" s="137"/>
    </row>
    <row r="190" spans="1:7">
      <c r="A190" s="183"/>
      <c r="B190" s="35"/>
      <c r="C190" s="35"/>
      <c r="D190" s="35"/>
      <c r="E190" s="130" t="s">
        <v>30</v>
      </c>
      <c r="F190" s="125"/>
      <c r="G190" s="126"/>
    </row>
    <row r="191" spans="1:7">
      <c r="A191" s="183"/>
      <c r="B191" s="35"/>
      <c r="C191" s="35"/>
      <c r="D191" s="35"/>
      <c r="E191" s="131" t="s">
        <v>7</v>
      </c>
      <c r="F191" s="132">
        <v>9883864</v>
      </c>
      <c r="G191" s="133">
        <f t="shared" ref="G191:G196" si="7">G192</f>
        <v>55000</v>
      </c>
    </row>
    <row r="192" spans="1:7">
      <c r="A192" s="183"/>
      <c r="B192" s="35"/>
      <c r="C192" s="35"/>
      <c r="D192" s="35"/>
      <c r="E192" s="134" t="s">
        <v>9</v>
      </c>
      <c r="F192" s="135">
        <v>9883864</v>
      </c>
      <c r="G192" s="136">
        <f t="shared" si="7"/>
        <v>55000</v>
      </c>
    </row>
    <row r="193" spans="1:7">
      <c r="A193" s="183"/>
      <c r="B193" s="35"/>
      <c r="C193" s="35"/>
      <c r="D193" s="35"/>
      <c r="E193" s="134" t="s">
        <v>10</v>
      </c>
      <c r="F193" s="135">
        <v>9883864</v>
      </c>
      <c r="G193" s="137">
        <f t="shared" si="7"/>
        <v>55000</v>
      </c>
    </row>
    <row r="194" spans="1:7">
      <c r="A194" s="183"/>
      <c r="B194" s="35"/>
      <c r="C194" s="35"/>
      <c r="D194" s="35"/>
      <c r="E194" s="131" t="s">
        <v>11</v>
      </c>
      <c r="F194" s="132">
        <v>9883864</v>
      </c>
      <c r="G194" s="133">
        <f t="shared" si="7"/>
        <v>55000</v>
      </c>
    </row>
    <row r="195" spans="1:7">
      <c r="A195" s="183"/>
      <c r="B195" s="35"/>
      <c r="C195" s="35"/>
      <c r="D195" s="35"/>
      <c r="E195" s="134" t="s">
        <v>12</v>
      </c>
      <c r="F195" s="135">
        <v>9727278</v>
      </c>
      <c r="G195" s="138">
        <f t="shared" si="7"/>
        <v>55000</v>
      </c>
    </row>
    <row r="196" spans="1:7">
      <c r="A196" s="183"/>
      <c r="B196" s="35"/>
      <c r="C196" s="35"/>
      <c r="D196" s="35"/>
      <c r="E196" s="134" t="s">
        <v>13</v>
      </c>
      <c r="F196" s="135">
        <v>6006912</v>
      </c>
      <c r="G196" s="137">
        <f t="shared" si="7"/>
        <v>55000</v>
      </c>
    </row>
    <row r="197" spans="1:7">
      <c r="A197" s="183"/>
      <c r="B197" s="35"/>
      <c r="C197" s="35"/>
      <c r="D197" s="35"/>
      <c r="E197" s="134" t="s">
        <v>15</v>
      </c>
      <c r="F197" s="135">
        <v>6006912</v>
      </c>
      <c r="G197" s="137">
        <v>55000</v>
      </c>
    </row>
    <row r="198" spans="1:7">
      <c r="A198" s="183"/>
      <c r="B198" s="35"/>
      <c r="C198" s="35"/>
      <c r="D198" s="35"/>
      <c r="E198" s="134" t="s">
        <v>16</v>
      </c>
      <c r="F198" s="135">
        <v>3720366</v>
      </c>
      <c r="G198" s="137"/>
    </row>
    <row r="199" spans="1:7">
      <c r="A199" s="183"/>
      <c r="B199" s="35"/>
      <c r="C199" s="35"/>
      <c r="D199" s="35"/>
      <c r="E199" s="134" t="s">
        <v>27</v>
      </c>
      <c r="F199" s="135">
        <v>3720366</v>
      </c>
      <c r="G199" s="126"/>
    </row>
    <row r="200" spans="1:7">
      <c r="A200" s="183"/>
      <c r="B200" s="35"/>
      <c r="C200" s="35"/>
      <c r="D200" s="35"/>
      <c r="E200" s="134" t="s">
        <v>20</v>
      </c>
      <c r="F200" s="135">
        <v>156586</v>
      </c>
      <c r="G200" s="137"/>
    </row>
    <row r="201" spans="1:7">
      <c r="A201" s="183"/>
      <c r="B201" s="35"/>
      <c r="C201" s="35"/>
      <c r="D201" s="35"/>
      <c r="E201" s="134" t="s">
        <v>21</v>
      </c>
      <c r="F201" s="135">
        <v>156586</v>
      </c>
      <c r="G201" s="137"/>
    </row>
    <row r="202" spans="1:7">
      <c r="A202" s="183"/>
      <c r="B202" s="35"/>
      <c r="C202" s="35"/>
      <c r="D202" s="35"/>
      <c r="E202" s="130" t="s">
        <v>33</v>
      </c>
      <c r="F202" s="125"/>
      <c r="G202" s="126"/>
    </row>
    <row r="203" spans="1:7">
      <c r="A203" s="183"/>
      <c r="B203" s="35"/>
      <c r="C203" s="35"/>
      <c r="D203" s="35"/>
      <c r="E203" s="131" t="s">
        <v>7</v>
      </c>
      <c r="F203" s="132">
        <v>7352310</v>
      </c>
      <c r="G203" s="133">
        <f t="shared" ref="G203:G208" si="8">G204</f>
        <v>55000</v>
      </c>
    </row>
    <row r="204" spans="1:7">
      <c r="A204" s="183"/>
      <c r="B204" s="35"/>
      <c r="C204" s="35"/>
      <c r="D204" s="35"/>
      <c r="E204" s="134" t="s">
        <v>9</v>
      </c>
      <c r="F204" s="135">
        <v>7352310</v>
      </c>
      <c r="G204" s="136">
        <f t="shared" si="8"/>
        <v>55000</v>
      </c>
    </row>
    <row r="205" spans="1:7">
      <c r="A205" s="183"/>
      <c r="B205" s="35"/>
      <c r="C205" s="35"/>
      <c r="D205" s="35"/>
      <c r="E205" s="134" t="s">
        <v>10</v>
      </c>
      <c r="F205" s="135">
        <v>7352310</v>
      </c>
      <c r="G205" s="137">
        <f t="shared" si="8"/>
        <v>55000</v>
      </c>
    </row>
    <row r="206" spans="1:7">
      <c r="A206" s="183"/>
      <c r="B206" s="35"/>
      <c r="C206" s="35"/>
      <c r="D206" s="35"/>
      <c r="E206" s="131" t="s">
        <v>11</v>
      </c>
      <c r="F206" s="132">
        <v>7352310</v>
      </c>
      <c r="G206" s="133">
        <f t="shared" si="8"/>
        <v>55000</v>
      </c>
    </row>
    <row r="207" spans="1:7">
      <c r="A207" s="183"/>
      <c r="B207" s="35"/>
      <c r="C207" s="35"/>
      <c r="D207" s="35"/>
      <c r="E207" s="134" t="s">
        <v>12</v>
      </c>
      <c r="F207" s="135">
        <v>7195724</v>
      </c>
      <c r="G207" s="138">
        <f t="shared" si="8"/>
        <v>55000</v>
      </c>
    </row>
    <row r="208" spans="1:7">
      <c r="A208" s="183"/>
      <c r="B208" s="35"/>
      <c r="C208" s="35"/>
      <c r="D208" s="35"/>
      <c r="E208" s="134" t="s">
        <v>13</v>
      </c>
      <c r="F208" s="135">
        <v>3475358</v>
      </c>
      <c r="G208" s="137">
        <f t="shared" si="8"/>
        <v>55000</v>
      </c>
    </row>
    <row r="209" spans="1:7">
      <c r="A209" s="183"/>
      <c r="B209" s="35"/>
      <c r="C209" s="35"/>
      <c r="D209" s="35"/>
      <c r="E209" s="134" t="s">
        <v>15</v>
      </c>
      <c r="F209" s="135">
        <v>3475358</v>
      </c>
      <c r="G209" s="137">
        <v>55000</v>
      </c>
    </row>
    <row r="210" spans="1:7">
      <c r="A210" s="183"/>
      <c r="B210" s="35"/>
      <c r="C210" s="35"/>
      <c r="D210" s="35"/>
      <c r="E210" s="134" t="s">
        <v>16</v>
      </c>
      <c r="F210" s="135">
        <v>3720366</v>
      </c>
      <c r="G210" s="137"/>
    </row>
    <row r="211" spans="1:7">
      <c r="A211" s="183"/>
      <c r="B211" s="35"/>
      <c r="C211" s="35"/>
      <c r="D211" s="35"/>
      <c r="E211" s="134" t="s">
        <v>27</v>
      </c>
      <c r="F211" s="135">
        <v>3720366</v>
      </c>
      <c r="G211" s="126"/>
    </row>
    <row r="212" spans="1:7">
      <c r="A212" s="183"/>
      <c r="B212" s="35"/>
      <c r="C212" s="35"/>
      <c r="D212" s="35"/>
      <c r="E212" s="134" t="s">
        <v>20</v>
      </c>
      <c r="F212" s="135">
        <v>156586</v>
      </c>
      <c r="G212" s="137"/>
    </row>
    <row r="213" spans="1:7" ht="15" thickBot="1">
      <c r="A213" s="183"/>
      <c r="B213" s="35"/>
      <c r="C213" s="35"/>
      <c r="D213" s="35"/>
      <c r="E213" s="139" t="s">
        <v>21</v>
      </c>
      <c r="F213" s="140">
        <v>156586</v>
      </c>
      <c r="G213" s="141"/>
    </row>
    <row r="214" spans="1:7" ht="30.65" customHeight="1" thickBot="1">
      <c r="A214" s="183"/>
      <c r="B214" s="35"/>
      <c r="C214" s="35"/>
      <c r="D214" s="35"/>
      <c r="E214" s="198" t="s">
        <v>34</v>
      </c>
      <c r="F214" s="199"/>
      <c r="G214" s="200"/>
    </row>
    <row r="215" spans="1:7">
      <c r="A215" s="183"/>
      <c r="B215" s="35"/>
      <c r="C215" s="35"/>
      <c r="D215" s="35"/>
      <c r="E215" s="35"/>
      <c r="F215" s="35"/>
      <c r="G215" s="35"/>
    </row>
    <row r="216" spans="1:7" ht="15" thickBot="1">
      <c r="A216" s="183"/>
      <c r="B216" s="35"/>
      <c r="C216" s="35"/>
      <c r="D216" s="35"/>
      <c r="E216" s="35"/>
      <c r="F216" s="35"/>
      <c r="G216" s="35"/>
    </row>
    <row r="217" spans="1:7">
      <c r="A217" s="184">
        <f>A102+1</f>
        <v>6</v>
      </c>
      <c r="B217" s="11" t="s">
        <v>3</v>
      </c>
      <c r="C217" s="12"/>
      <c r="D217" s="142"/>
      <c r="E217" s="11" t="s">
        <v>35</v>
      </c>
      <c r="F217" s="143"/>
      <c r="G217" s="144"/>
    </row>
    <row r="218" spans="1:7">
      <c r="A218" s="183"/>
      <c r="B218" s="15" t="s">
        <v>4</v>
      </c>
      <c r="C218" s="16"/>
      <c r="D218" s="145"/>
      <c r="E218" s="15" t="s">
        <v>54</v>
      </c>
      <c r="F218" s="146"/>
      <c r="G218" s="147"/>
    </row>
    <row r="219" spans="1:7">
      <c r="A219" s="183"/>
      <c r="B219" s="20" t="s">
        <v>5</v>
      </c>
      <c r="C219" s="21"/>
      <c r="D219" s="148"/>
      <c r="E219" s="20" t="s">
        <v>5</v>
      </c>
      <c r="F219" s="149"/>
      <c r="G219" s="150"/>
    </row>
    <row r="220" spans="1:7">
      <c r="A220" s="183"/>
      <c r="B220" s="25" t="s">
        <v>7</v>
      </c>
      <c r="C220" s="26">
        <v>34448684</v>
      </c>
      <c r="D220" s="151">
        <f>D222</f>
        <v>0</v>
      </c>
      <c r="E220" s="152" t="s">
        <v>55</v>
      </c>
      <c r="F220" s="153">
        <v>3088545259</v>
      </c>
      <c r="G220" s="154">
        <f>G229</f>
        <v>5000</v>
      </c>
    </row>
    <row r="221" spans="1:7">
      <c r="A221" s="183"/>
      <c r="B221" s="29" t="s">
        <v>8</v>
      </c>
      <c r="C221" s="30">
        <v>186800</v>
      </c>
      <c r="D221" s="155"/>
      <c r="E221" s="156" t="s">
        <v>56</v>
      </c>
      <c r="F221" s="157">
        <v>2520370251</v>
      </c>
      <c r="G221" s="158"/>
    </row>
    <row r="222" spans="1:7">
      <c r="A222" s="183"/>
      <c r="B222" s="29" t="s">
        <v>9</v>
      </c>
      <c r="C222" s="30">
        <v>34261884</v>
      </c>
      <c r="D222" s="155"/>
      <c r="E222" s="159" t="s">
        <v>57</v>
      </c>
      <c r="F222" s="157">
        <v>2520370251</v>
      </c>
      <c r="G222" s="158"/>
    </row>
    <row r="223" spans="1:7">
      <c r="A223" s="183"/>
      <c r="B223" s="33" t="s">
        <v>10</v>
      </c>
      <c r="C223" s="30">
        <v>34261884</v>
      </c>
      <c r="D223" s="155"/>
      <c r="E223" s="160" t="s">
        <v>58</v>
      </c>
      <c r="F223" s="157">
        <v>2520370251</v>
      </c>
      <c r="G223" s="158"/>
    </row>
    <row r="224" spans="1:7">
      <c r="B224" s="25" t="s">
        <v>11</v>
      </c>
      <c r="C224" s="26">
        <v>34448684</v>
      </c>
      <c r="D224" s="151">
        <f>D225+D234</f>
        <v>0</v>
      </c>
      <c r="E224" s="162" t="s">
        <v>59</v>
      </c>
      <c r="F224" s="157">
        <v>220500</v>
      </c>
      <c r="G224" s="163"/>
    </row>
    <row r="225" spans="2:7" ht="26.5">
      <c r="B225" s="29" t="s">
        <v>12</v>
      </c>
      <c r="C225" s="30">
        <v>32459624</v>
      </c>
      <c r="D225" s="155">
        <f>D226+D231</f>
        <v>0</v>
      </c>
      <c r="E225" s="164" t="s">
        <v>60</v>
      </c>
      <c r="F225" s="157">
        <v>220500</v>
      </c>
      <c r="G225" s="163"/>
    </row>
    <row r="226" spans="2:7" ht="26.5">
      <c r="B226" s="33" t="s">
        <v>13</v>
      </c>
      <c r="C226" s="30">
        <v>32445633</v>
      </c>
      <c r="D226" s="165">
        <f>D228</f>
        <v>-5000</v>
      </c>
      <c r="E226" s="162" t="s">
        <v>61</v>
      </c>
      <c r="F226" s="157">
        <v>2520149751</v>
      </c>
      <c r="G226" s="163"/>
    </row>
    <row r="227" spans="2:7" ht="26.5">
      <c r="B227" s="34" t="s">
        <v>14</v>
      </c>
      <c r="C227" s="30">
        <v>27833975</v>
      </c>
      <c r="D227" s="165"/>
      <c r="E227" s="164" t="s">
        <v>62</v>
      </c>
      <c r="F227" s="157">
        <v>2520149751</v>
      </c>
      <c r="G227" s="163"/>
    </row>
    <row r="228" spans="2:7">
      <c r="B228" s="34" t="s">
        <v>15</v>
      </c>
      <c r="C228" s="30">
        <v>4611658</v>
      </c>
      <c r="D228" s="165">
        <f>-5000</f>
        <v>-5000</v>
      </c>
      <c r="E228" s="156" t="s">
        <v>63</v>
      </c>
      <c r="F228" s="157">
        <v>63520917</v>
      </c>
      <c r="G228" s="163"/>
    </row>
    <row r="229" spans="2:7">
      <c r="B229" s="33" t="s">
        <v>16</v>
      </c>
      <c r="C229" s="30">
        <v>12000</v>
      </c>
      <c r="D229" s="165"/>
      <c r="E229" s="156" t="s">
        <v>36</v>
      </c>
      <c r="F229" s="157">
        <v>504654091</v>
      </c>
      <c r="G229" s="163">
        <f>G230</f>
        <v>5000</v>
      </c>
    </row>
    <row r="230" spans="2:7">
      <c r="B230" s="34" t="s">
        <v>27</v>
      </c>
      <c r="C230" s="30">
        <v>12000</v>
      </c>
      <c r="D230" s="165"/>
      <c r="E230" s="159" t="s">
        <v>37</v>
      </c>
      <c r="F230" s="157">
        <v>504654091</v>
      </c>
      <c r="G230" s="163">
        <f>G231</f>
        <v>5000</v>
      </c>
    </row>
    <row r="231" spans="2:7" ht="26.5">
      <c r="B231" s="33" t="s">
        <v>41</v>
      </c>
      <c r="C231" s="30">
        <v>1991</v>
      </c>
      <c r="D231" s="165">
        <f>D232</f>
        <v>5000</v>
      </c>
      <c r="E231" s="160" t="s">
        <v>64</v>
      </c>
      <c r="F231" s="157">
        <v>233350770</v>
      </c>
      <c r="G231" s="163">
        <f>5000</f>
        <v>5000</v>
      </c>
    </row>
    <row r="232" spans="2:7">
      <c r="B232" s="34" t="s">
        <v>42</v>
      </c>
      <c r="C232" s="30">
        <v>1991</v>
      </c>
      <c r="D232" s="165">
        <f>D233</f>
        <v>5000</v>
      </c>
      <c r="E232" s="160" t="s">
        <v>65</v>
      </c>
      <c r="F232" s="157">
        <v>271303321</v>
      </c>
      <c r="G232" s="163"/>
    </row>
    <row r="233" spans="2:7" ht="26.5">
      <c r="B233" s="80" t="s">
        <v>46</v>
      </c>
      <c r="C233" s="30">
        <v>1991</v>
      </c>
      <c r="D233" s="165">
        <f>5000</f>
        <v>5000</v>
      </c>
      <c r="E233" s="162" t="s">
        <v>66</v>
      </c>
      <c r="F233" s="157">
        <v>271303321</v>
      </c>
      <c r="G233" s="163"/>
    </row>
    <row r="234" spans="2:7" ht="26.5">
      <c r="B234" s="29" t="s">
        <v>20</v>
      </c>
      <c r="C234" s="30">
        <v>1989060</v>
      </c>
      <c r="D234" s="165"/>
      <c r="E234" s="164" t="s">
        <v>67</v>
      </c>
      <c r="F234" s="157">
        <v>34409168</v>
      </c>
      <c r="G234" s="163"/>
    </row>
    <row r="235" spans="2:7" ht="27" thickBot="1">
      <c r="B235" s="83" t="s">
        <v>21</v>
      </c>
      <c r="C235" s="59">
        <v>1989060</v>
      </c>
      <c r="D235" s="166"/>
      <c r="E235" s="164" t="s">
        <v>68</v>
      </c>
      <c r="F235" s="157">
        <v>7956435</v>
      </c>
      <c r="G235" s="163"/>
    </row>
    <row r="236" spans="2:7" ht="26.5">
      <c r="E236" s="164" t="s">
        <v>69</v>
      </c>
      <c r="F236" s="157">
        <v>228937718</v>
      </c>
      <c r="G236" s="163"/>
    </row>
    <row r="237" spans="2:7">
      <c r="E237" s="152" t="s">
        <v>11</v>
      </c>
      <c r="F237" s="153">
        <v>2931862506</v>
      </c>
      <c r="G237" s="169">
        <f>G238</f>
        <v>5000</v>
      </c>
    </row>
    <row r="238" spans="2:7">
      <c r="E238" s="156" t="s">
        <v>12</v>
      </c>
      <c r="F238" s="157">
        <v>2931862506</v>
      </c>
      <c r="G238" s="163">
        <f>G239</f>
        <v>5000</v>
      </c>
    </row>
    <row r="239" spans="2:7">
      <c r="E239" s="159" t="s">
        <v>16</v>
      </c>
      <c r="F239" s="157">
        <v>2915762131</v>
      </c>
      <c r="G239" s="163">
        <f>G240</f>
        <v>5000</v>
      </c>
    </row>
    <row r="240" spans="2:7">
      <c r="E240" s="160" t="s">
        <v>18</v>
      </c>
      <c r="F240" s="157">
        <v>2915762131</v>
      </c>
      <c r="G240" s="163">
        <f>5000</f>
        <v>5000</v>
      </c>
    </row>
    <row r="241" spans="5:7" ht="26.5">
      <c r="E241" s="159" t="s">
        <v>41</v>
      </c>
      <c r="F241" s="157">
        <v>16100375</v>
      </c>
      <c r="G241" s="163"/>
    </row>
    <row r="242" spans="5:7">
      <c r="E242" s="160" t="s">
        <v>42</v>
      </c>
      <c r="F242" s="157">
        <v>16100375</v>
      </c>
      <c r="G242" s="163"/>
    </row>
    <row r="243" spans="5:7" ht="26.5">
      <c r="E243" s="162" t="s">
        <v>70</v>
      </c>
      <c r="F243" s="157">
        <v>16100375</v>
      </c>
      <c r="G243" s="163"/>
    </row>
    <row r="244" spans="5:7">
      <c r="E244" s="170" t="s">
        <v>71</v>
      </c>
      <c r="F244" s="157">
        <v>156682753</v>
      </c>
      <c r="G244" s="163"/>
    </row>
    <row r="245" spans="5:7">
      <c r="E245" s="171" t="s">
        <v>72</v>
      </c>
      <c r="F245" s="157">
        <v>-156682753</v>
      </c>
      <c r="G245" s="163"/>
    </row>
    <row r="246" spans="5:7">
      <c r="E246" s="171" t="s">
        <v>73</v>
      </c>
      <c r="F246" s="157">
        <v>-156682753</v>
      </c>
      <c r="G246" s="163"/>
    </row>
    <row r="247" spans="5:7" ht="27" thickBot="1">
      <c r="E247" s="172" t="s">
        <v>74</v>
      </c>
      <c r="F247" s="173">
        <v>-156682753</v>
      </c>
      <c r="G247" s="174"/>
    </row>
    <row r="248" spans="5:7" ht="22.5" customHeight="1" thickBot="1">
      <c r="E248" s="198" t="s">
        <v>34</v>
      </c>
      <c r="F248" s="199"/>
      <c r="G248" s="200"/>
    </row>
  </sheetData>
  <mergeCells count="14">
    <mergeCell ref="B3:F3"/>
    <mergeCell ref="B5:G5"/>
    <mergeCell ref="B6:G6"/>
    <mergeCell ref="B60:G60"/>
    <mergeCell ref="B82:G82"/>
    <mergeCell ref="B99:D99"/>
    <mergeCell ref="E214:G214"/>
    <mergeCell ref="E248:G248"/>
    <mergeCell ref="B28:G28"/>
    <mergeCell ref="A8:A9"/>
    <mergeCell ref="C8:C9"/>
    <mergeCell ref="D8:D9"/>
    <mergeCell ref="F8:F9"/>
    <mergeCell ref="G8:G9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Piemeri_2las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Adijāne</dc:creator>
  <cp:lastModifiedBy>FM</cp:lastModifiedBy>
  <dcterms:created xsi:type="dcterms:W3CDTF">2023-02-13T07:58:59Z</dcterms:created>
  <dcterms:modified xsi:type="dcterms:W3CDTF">2023-02-13T11:49:07Z</dcterms:modified>
</cp:coreProperties>
</file>