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ESFRDportals/AFCOS/AFCOS informatīvais ziņojums 2023/4.Gala zinojums/"/>
    </mc:Choice>
  </mc:AlternateContent>
  <xr:revisionPtr revIDLastSave="111" documentId="8_{CA82DBDC-7F56-4112-B4FA-D266AFBFBF04}" xr6:coauthVersionLast="47" xr6:coauthVersionMax="47" xr10:uidLastSave="{D581E1C1-4E1D-4484-870C-E548B2192B26}"/>
  <bookViews>
    <workbookView xWindow="-110" yWindow="-110" windowWidth="19420" windowHeight="10420" xr2:uid="{D504FBDD-9412-49DA-87A7-574A5F4FB613}"/>
  </bookViews>
  <sheets>
    <sheet name="1.pielikums" sheetId="1" r:id="rId1"/>
  </sheets>
  <externalReferences>
    <externalReference r:id="rId2"/>
  </externalReferences>
  <definedNames>
    <definedName name="KrimProc">[1]Sheet2!$A$1:$A$3</definedName>
    <definedName name="_xlnm.Print_Area" localSheetId="0">'1.pielikums'!$A$1:$W$50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/>
  <c r="L9" i="1"/>
  <c r="I9" i="1"/>
  <c r="F41" i="1" l="1"/>
  <c r="H41" i="1"/>
  <c r="G41" i="1"/>
  <c r="J41" i="1"/>
  <c r="W39" i="1" l="1"/>
  <c r="V40" i="1" l="1"/>
  <c r="U40" i="1"/>
  <c r="S40" i="1"/>
  <c r="R40" i="1"/>
  <c r="Q40" i="1"/>
  <c r="P40" i="1"/>
  <c r="O40" i="1"/>
  <c r="K39" i="1"/>
  <c r="M39" i="1" s="1"/>
  <c r="M38" i="1"/>
  <c r="M37" i="1"/>
  <c r="M36" i="1"/>
  <c r="M35" i="1"/>
  <c r="M34" i="1"/>
  <c r="L33" i="1"/>
  <c r="M33" i="1" s="1"/>
  <c r="L32" i="1"/>
  <c r="M31" i="1"/>
  <c r="M30" i="1"/>
  <c r="M29" i="1"/>
  <c r="M28" i="1"/>
  <c r="M27" i="1"/>
  <c r="M25" i="1"/>
  <c r="W24" i="1"/>
  <c r="K24" i="1"/>
  <c r="K40" i="1" s="1"/>
  <c r="J24" i="1"/>
  <c r="J40" i="1" s="1"/>
  <c r="I24" i="1"/>
  <c r="H24" i="1"/>
  <c r="H40" i="1" s="1"/>
  <c r="F24" i="1"/>
  <c r="F40" i="1" s="1"/>
  <c r="E24" i="1"/>
  <c r="D24" i="1"/>
  <c r="D40" i="1" s="1"/>
  <c r="C24" i="1"/>
  <c r="C40" i="1" s="1"/>
  <c r="M23" i="1"/>
  <c r="M22" i="1"/>
  <c r="M21" i="1"/>
  <c r="M20" i="1"/>
  <c r="M19" i="1"/>
  <c r="M18" i="1"/>
  <c r="M17" i="1"/>
  <c r="M16" i="1"/>
  <c r="M15" i="1"/>
  <c r="M14" i="1"/>
  <c r="M13" i="1"/>
  <c r="M12" i="1"/>
  <c r="I11" i="1"/>
  <c r="M11" i="1" s="1"/>
  <c r="M10" i="1"/>
  <c r="W9" i="1"/>
  <c r="H9" i="1"/>
  <c r="G9" i="1"/>
  <c r="F9" i="1"/>
  <c r="E9" i="1"/>
  <c r="D9" i="1"/>
  <c r="C9" i="1"/>
  <c r="W8" i="1"/>
  <c r="M8" i="1"/>
  <c r="I40" i="1" l="1"/>
  <c r="I41" i="1"/>
  <c r="L24" i="1"/>
  <c r="L40" i="1" s="1"/>
  <c r="W40" i="1"/>
  <c r="M32" i="1"/>
  <c r="M9" i="1"/>
  <c r="E40" i="1"/>
  <c r="M26" i="1"/>
  <c r="M24" i="1"/>
  <c r="M40" i="1" s="1"/>
  <c r="G24" i="1"/>
  <c r="G40" i="1" s="1"/>
</calcChain>
</file>

<file path=xl/sharedStrings.xml><?xml version="1.0" encoding="utf-8"?>
<sst xmlns="http://schemas.openxmlformats.org/spreadsheetml/2006/main" count="65" uniqueCount="45">
  <si>
    <t xml:space="preserve">Kopā                         </t>
  </si>
  <si>
    <r>
      <t>Neatbilstību apjoms no</t>
    </r>
    <r>
      <rPr>
        <b/>
        <u/>
        <sz val="12"/>
        <color theme="1"/>
        <rFont val="Times New Roman"/>
        <family val="1"/>
        <charset val="186"/>
      </rPr>
      <t xml:space="preserve"> 2015.gada 1.janvāra līdz 31.decembrim</t>
    </r>
    <r>
      <rPr>
        <b/>
        <sz val="12"/>
        <color theme="1"/>
        <rFont val="Times New Roman"/>
        <family val="1"/>
        <charset val="186"/>
      </rPr>
      <t xml:space="preserve"> par 2007.- 2013.gada plānošanas periodu (9. fondu ieviešanas gads)  </t>
    </r>
  </si>
  <si>
    <t>Eiropas Jūrlietu un zivsaimniecības fonds (EJZF)</t>
  </si>
  <si>
    <t>Eiropas Lauksaimniecības fonds lauku attīstībai (ELFLA)</t>
  </si>
  <si>
    <t>Eiropas Lauksaimniecības garantiju fonds (ELGF)</t>
  </si>
  <si>
    <t>ES strukturālo un investīciju fondu mērķis "Eiropas teritoriālā sadarbība" (ETS)</t>
  </si>
  <si>
    <t>Eiropas atbalsta fonds vistrūcīgākajām personām (EAFVP)</t>
  </si>
  <si>
    <t>Iekšējās drošības fonds (2014.-2020.)</t>
  </si>
  <si>
    <t>Patvēruma, migrācijas un integrācijas fonds (2014.-2020.)</t>
  </si>
  <si>
    <t>EZF (līdzvērtīgs EJZF 2014-2020 periodā)</t>
  </si>
  <si>
    <t>Vispārīgā programma „Solidaritāte un migrācijas plūsmu pārvaldība”</t>
  </si>
  <si>
    <t>Kopā</t>
  </si>
  <si>
    <t>Kopējie attiecināmie izdevumi (EUR)</t>
  </si>
  <si>
    <t>Neatbilstību skaits (gab)</t>
  </si>
  <si>
    <t>1. Krāpšana,  Aizdomas par krāpšanu vai organizēto noziedzību.</t>
  </si>
  <si>
    <t>2. Iepirkuma normu pārkāpumi
(2007-2013. gada plānošanas periodā - "Iepirkumu vai konkurences normu pārkāpumi")</t>
  </si>
  <si>
    <t>3. Interešu konflikts</t>
  </si>
  <si>
    <t>4. Komercdarbības atbalsta normu pārkāpums</t>
  </si>
  <si>
    <t>5. Konkurences normu pārkāpums</t>
  </si>
  <si>
    <t>6. Likvidācija/Maksātnespēja/Bankrots</t>
  </si>
  <si>
    <t>7. Nelikumīga nodarbinātība (Nodarbināti trešo valstu valsts piederīgie, kuri Latvijā uzturas nelikumīgi)</t>
  </si>
  <si>
    <t>8. Noteikto ieviešanas nosacījumu neizpilde</t>
  </si>
  <si>
    <t>9. Personāla vai administratīvo izmaksu pārkāpums</t>
  </si>
  <si>
    <t>10. Projekta mērķa un/ vai iznākuma rādītāja neizpilde</t>
  </si>
  <si>
    <t>11. Publicitātes un vizuālās identitātes prasību pārkāpums</t>
  </si>
  <si>
    <t>12. Projektu pēcuzraudzības nosacījumu neievērošana</t>
  </si>
  <si>
    <t>13. Vadības un kontroles sistēmas pārkāpumi</t>
  </si>
  <si>
    <t>14. Cita neatbilstība</t>
  </si>
  <si>
    <t>Neatbilstību summa (EUR)</t>
  </si>
  <si>
    <t>Atgūtie neatbilstoši izmaksātie izdevumi (EUR)</t>
  </si>
  <si>
    <t>Neatbilstību summas īpasvars pret  kopējo attiecināmo izdevumu summu %</t>
  </si>
  <si>
    <t>* 2015.gadā netika izmaksāts ELGF finansējums. 2015.gadā tika izmantots tikai 2014.-2020. plānošanas perioda ELGF finansējums.</t>
  </si>
  <si>
    <t>0.00 *</t>
  </si>
  <si>
    <t>Finanšu ministrs</t>
  </si>
  <si>
    <t>A. Ašeradens</t>
  </si>
  <si>
    <t xml:space="preserve">Finansējuma avots </t>
  </si>
  <si>
    <t xml:space="preserve">2.pielikums informatīvajam ziņojumam 
“Par veiktajiem krāpšanas apkarošanas un Eiropas Savienības finanšu interešu aizsardzības 
pasākumiem 2022.gadā un AFCOS darbības stratēģijas un pasākumu plāna 2020.-2022. gadam izpildi”  </t>
  </si>
  <si>
    <t>n/a</t>
  </si>
  <si>
    <t>Izdevumu aprēķināšanā iekļauti kopējie attiecināmie izdevumi t.i., ES fondu finansējums, valsts budžeta finansējums, valsts budžeta dotācijas pašvaldībām, pašvaldību finansējums, privātie attiecināmie izdevumi.</t>
  </si>
  <si>
    <t>Eiropas Sociālais fonds (ESF)</t>
  </si>
  <si>
    <t>Kohēzijas fonds (KF)</t>
  </si>
  <si>
    <t>Eiropas Reģionālās attīstības fonds (ERAF)</t>
  </si>
  <si>
    <r>
      <t xml:space="preserve">Neatbilstību apjoms no </t>
    </r>
    <r>
      <rPr>
        <b/>
        <u/>
        <sz val="12"/>
        <rFont val="Times New Roman"/>
        <family val="1"/>
        <charset val="186"/>
      </rPr>
      <t>2022.gada 1.janvāra līdz 31.decembrim</t>
    </r>
    <r>
      <rPr>
        <b/>
        <sz val="12"/>
        <rFont val="Times New Roman"/>
        <family val="1"/>
        <charset val="186"/>
      </rPr>
      <t xml:space="preserve"> par 2014.-2020.gada plānošanas periodu </t>
    </r>
  </si>
  <si>
    <t>Eiropas Teritoriālās sadarbības programma (ETC)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</si>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</sst>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1" x14ac:knownFonts="1">
    <font>
      <sz val="12"/>
      <color theme="1"/>
      <name val="Times New Roman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2"/>
      <charset val="186"/>
    </font>
    <font>
      <sz val="18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9.5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2" borderId="6" xfId="0" applyFont="1" applyFill="1" applyBorder="1" applyAlignment="1">
      <alignment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/>
    </xf>
    <xf numFmtId="1" fontId="11" fillId="5" borderId="15" xfId="0" applyNumberFormat="1" applyFont="1" applyFill="1" applyBorder="1" applyAlignment="1">
      <alignment horizontal="center" vertical="center" wrapText="1"/>
    </xf>
    <xf numFmtId="1" fontId="13" fillId="5" borderId="15" xfId="0" applyNumberFormat="1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/>
    </xf>
    <xf numFmtId="0" fontId="0" fillId="5" borderId="0" xfId="0" applyFill="1"/>
    <xf numFmtId="4" fontId="11" fillId="5" borderId="15" xfId="0" applyNumberFormat="1" applyFont="1" applyFill="1" applyBorder="1" applyAlignment="1">
      <alignment horizontal="center" vertical="center" wrapText="1"/>
    </xf>
    <xf numFmtId="164" fontId="11" fillId="5" borderId="15" xfId="0" applyNumberFormat="1" applyFont="1" applyFill="1" applyBorder="1" applyAlignment="1">
      <alignment horizontal="center" vertical="center" wrapText="1"/>
    </xf>
    <xf numFmtId="4" fontId="11" fillId="5" borderId="16" xfId="0" applyNumberFormat="1" applyFont="1" applyFill="1" applyBorder="1" applyAlignment="1">
      <alignment horizontal="center" vertical="center" wrapText="1"/>
    </xf>
    <xf numFmtId="4" fontId="11" fillId="6" borderId="19" xfId="0" applyNumberFormat="1" applyFont="1" applyFill="1" applyBorder="1" applyAlignment="1">
      <alignment horizontal="center" vertical="center" wrapText="1"/>
    </xf>
    <xf numFmtId="2" fontId="11" fillId="5" borderId="15" xfId="0" applyNumberFormat="1" applyFont="1" applyFill="1" applyBorder="1" applyAlignment="1">
      <alignment horizontal="center" vertical="center" wrapText="1"/>
    </xf>
    <xf numFmtId="4" fontId="13" fillId="6" borderId="19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11" fillId="5" borderId="17" xfId="0" applyNumberFormat="1" applyFont="1" applyFill="1" applyBorder="1" applyAlignment="1">
      <alignment horizontal="center" vertical="center" wrapText="1"/>
    </xf>
    <xf numFmtId="4" fontId="11" fillId="5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11" fillId="0" borderId="25" xfId="0" applyNumberFormat="1" applyFont="1" applyBorder="1" applyAlignment="1">
      <alignment horizontal="center" vertical="center" wrapText="1"/>
    </xf>
    <xf numFmtId="4" fontId="11" fillId="2" borderId="25" xfId="0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" fontId="12" fillId="2" borderId="20" xfId="0" applyNumberFormat="1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/>
    </xf>
    <xf numFmtId="1" fontId="11" fillId="5" borderId="12" xfId="0" applyNumberFormat="1" applyFont="1" applyFill="1" applyBorder="1" applyAlignment="1">
      <alignment horizontal="center" vertical="center" wrapText="1"/>
    </xf>
    <xf numFmtId="1" fontId="13" fillId="5" borderId="12" xfId="0" applyNumberFormat="1" applyFont="1" applyFill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3" fontId="11" fillId="2" borderId="20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1" fillId="5" borderId="3" xfId="0" applyNumberFormat="1" applyFont="1" applyFill="1" applyBorder="1" applyAlignment="1">
      <alignment horizontal="center" vertical="center" wrapText="1"/>
    </xf>
    <xf numFmtId="1" fontId="13" fillId="5" borderId="3" xfId="0" applyNumberFormat="1" applyFont="1" applyFill="1" applyBorder="1" applyAlignment="1">
      <alignment horizontal="center" vertical="center" wrapText="1"/>
    </xf>
    <xf numFmtId="3" fontId="11" fillId="5" borderId="14" xfId="0" applyNumberFormat="1" applyFont="1" applyFill="1" applyBorder="1" applyAlignment="1">
      <alignment horizontal="center" vertical="center" wrapText="1"/>
    </xf>
    <xf numFmtId="4" fontId="11" fillId="5" borderId="12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2" fontId="11" fillId="5" borderId="3" xfId="0" applyNumberFormat="1" applyFont="1" applyFill="1" applyBorder="1" applyAlignment="1">
      <alignment horizontal="center" vertical="center" wrapText="1"/>
    </xf>
    <xf numFmtId="4" fontId="11" fillId="5" borderId="14" xfId="0" applyNumberFormat="1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4" fontId="11" fillId="7" borderId="25" xfId="0" applyNumberFormat="1" applyFont="1" applyFill="1" applyBorder="1" applyAlignment="1">
      <alignment horizontal="center" vertical="center" wrapText="1"/>
    </xf>
    <xf numFmtId="4" fontId="11" fillId="7" borderId="20" xfId="0" applyNumberFormat="1" applyFont="1" applyFill="1" applyBorder="1" applyAlignment="1">
      <alignment horizontal="center" vertical="center" wrapText="1"/>
    </xf>
    <xf numFmtId="10" fontId="11" fillId="0" borderId="25" xfId="0" applyNumberFormat="1" applyFont="1" applyBorder="1" applyAlignment="1">
      <alignment horizontal="center" vertical="center" wrapText="1"/>
    </xf>
    <xf numFmtId="10" fontId="11" fillId="2" borderId="2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4" fontId="11" fillId="6" borderId="2" xfId="0" applyNumberFormat="1" applyFont="1" applyFill="1" applyBorder="1" applyAlignment="1">
      <alignment horizontal="center" vertical="center" wrapText="1"/>
    </xf>
    <xf numFmtId="4" fontId="13" fillId="6" borderId="2" xfId="0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4" fontId="11" fillId="7" borderId="9" xfId="0" applyNumberFormat="1" applyFont="1" applyFill="1" applyBorder="1" applyAlignment="1">
      <alignment horizontal="center" vertical="center" wrapText="1"/>
    </xf>
    <xf numFmtId="4" fontId="13" fillId="7" borderId="10" xfId="0" applyNumberFormat="1" applyFont="1" applyFill="1" applyBorder="1" applyAlignment="1">
      <alignment horizontal="center" vertical="center"/>
    </xf>
    <xf numFmtId="4" fontId="11" fillId="7" borderId="10" xfId="0" applyNumberFormat="1" applyFont="1" applyFill="1" applyBorder="1" applyAlignment="1">
      <alignment horizontal="center" vertical="center" wrapText="1"/>
    </xf>
    <xf numFmtId="4" fontId="7" fillId="7" borderId="11" xfId="0" applyNumberFormat="1" applyFont="1" applyFill="1" applyBorder="1" applyAlignment="1">
      <alignment horizontal="center" vertical="center"/>
    </xf>
    <xf numFmtId="10" fontId="11" fillId="4" borderId="24" xfId="0" applyNumberFormat="1" applyFont="1" applyFill="1" applyBorder="1" applyAlignment="1">
      <alignment horizontal="center" vertical="center" wrapText="1"/>
    </xf>
    <xf numFmtId="10" fontId="11" fillId="4" borderId="26" xfId="0" applyNumberFormat="1" applyFont="1" applyFill="1" applyBorder="1" applyAlignment="1">
      <alignment horizontal="center" vertical="center" wrapText="1"/>
    </xf>
    <xf numFmtId="10" fontId="14" fillId="4" borderId="27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" fontId="11" fillId="6" borderId="18" xfId="0" applyNumberFormat="1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/>
    </xf>
    <xf numFmtId="4" fontId="11" fillId="4" borderId="24" xfId="0" applyNumberFormat="1" applyFont="1" applyFill="1" applyBorder="1" applyAlignment="1">
      <alignment horizontal="center" vertical="center" wrapText="1"/>
    </xf>
    <xf numFmtId="4" fontId="11" fillId="4" borderId="26" xfId="0" applyNumberFormat="1" applyFont="1" applyFill="1" applyBorder="1" applyAlignment="1">
      <alignment horizontal="center" vertical="center" wrapText="1"/>
    </xf>
    <xf numFmtId="4" fontId="14" fillId="4" borderId="27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3" fontId="11" fillId="4" borderId="24" xfId="0" applyNumberFormat="1" applyFont="1" applyFill="1" applyBorder="1" applyAlignment="1">
      <alignment horizontal="center" vertical="center" wrapText="1"/>
    </xf>
    <xf numFmtId="3" fontId="13" fillId="4" borderId="26" xfId="0" applyNumberFormat="1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3" fontId="14" fillId="4" borderId="27" xfId="0" applyNumberFormat="1" applyFont="1" applyFill="1" applyBorder="1" applyAlignment="1">
      <alignment horizontal="center" vertical="center" wrapText="1"/>
    </xf>
    <xf numFmtId="4" fontId="13" fillId="4" borderId="26" xfId="0" applyNumberFormat="1" applyFont="1" applyFill="1" applyBorder="1" applyAlignment="1">
      <alignment horizontal="center" vertical="center"/>
    </xf>
    <xf numFmtId="4" fontId="7" fillId="4" borderId="27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2" fillId="2" borderId="6" xfId="0" applyFont="1" applyFill="1" applyBorder="1"/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2" fontId="11" fillId="7" borderId="10" xfId="0" applyNumberFormat="1" applyFont="1" applyFill="1" applyBorder="1" applyAlignment="1">
      <alignment horizontal="center" vertical="center" wrapText="1"/>
    </xf>
    <xf numFmtId="3" fontId="11" fillId="5" borderId="15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165" fontId="11" fillId="5" borderId="3" xfId="0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1" fillId="2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LAF\Padome_2017\Info%20zinojums\FMVESTP1_260117_2007-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veidlapa"/>
      <sheetName val="3veidlapaKrāpšanāsGadij (2)"/>
      <sheetName val="3veidlapaKrāpšanāsGadij"/>
      <sheetName val="Sheet4"/>
      <sheetName val="Sheet3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Jā</v>
          </cell>
        </row>
        <row r="2">
          <cell r="A2" t="str">
            <v>Nē</v>
          </cell>
        </row>
        <row r="3">
          <cell r="A3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365D-B097-4581-80A7-D7F51ACC7A42}">
  <sheetPr>
    <pageSetUpPr fitToPage="1"/>
  </sheetPr>
  <dimension ref="B1:CD47"/>
  <sheetViews>
    <sheetView tabSelected="1" topLeftCell="A10" zoomScale="30" zoomScaleNormal="30" zoomScaleSheetLayoutView="65" zoomScalePageLayoutView="96" workbookViewId="0">
      <selection activeCell="J30" sqref="J30"/>
    </sheetView>
  </sheetViews>
  <sheetFormatPr defaultRowHeight="15.5" x14ac:dyDescent="0.35"/>
  <cols>
    <col min="1" max="1" width="2.58203125" customWidth="1"/>
    <col min="2" max="2" width="30.08203125" customWidth="1"/>
    <col min="3" max="3" width="14.08203125" customWidth="1"/>
    <col min="4" max="5" width="13.33203125" customWidth="1"/>
    <col min="6" max="6" width="14.08203125" customWidth="1"/>
    <col min="7" max="7" width="15.58203125" customWidth="1"/>
    <col min="8" max="8" width="16.08203125" bestFit="1" customWidth="1"/>
    <col min="9" max="9" width="11.58203125" customWidth="1"/>
    <col min="10" max="10" width="12.08203125" customWidth="1"/>
    <col min="11" max="12" width="11.58203125" customWidth="1"/>
    <col min="13" max="13" width="21.25" customWidth="1"/>
    <col min="14" max="14" width="3.75" style="17" customWidth="1"/>
    <col min="15" max="22" width="14.83203125" customWidth="1"/>
    <col min="23" max="23" width="16.75" style="2" customWidth="1"/>
    <col min="24" max="24" width="11.58203125" customWidth="1"/>
    <col min="25" max="25" width="17.83203125" customWidth="1"/>
    <col min="27" max="27" width="14.75" customWidth="1"/>
    <col min="28" max="28" width="12.58203125" customWidth="1"/>
    <col min="29" max="29" width="15" customWidth="1"/>
  </cols>
  <sheetData>
    <row r="1" spans="2:82" x14ac:dyDescent="0.35">
      <c r="O1" s="119" t="s">
        <v>36</v>
      </c>
      <c r="P1" s="119"/>
      <c r="Q1" s="119"/>
      <c r="R1" s="119"/>
      <c r="S1" s="119"/>
      <c r="T1" s="119"/>
      <c r="U1" s="119"/>
      <c r="V1" s="119"/>
      <c r="W1" s="119"/>
    </row>
    <row r="2" spans="2:82" ht="31.5" customHeight="1" thickBot="1" x14ac:dyDescent="0.4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1"/>
      <c r="O2" s="120"/>
      <c r="P2" s="120"/>
      <c r="Q2" s="120"/>
      <c r="R2" s="120"/>
      <c r="S2" s="120"/>
      <c r="T2" s="120"/>
      <c r="U2" s="120"/>
      <c r="V2" s="120"/>
      <c r="W2" s="120"/>
    </row>
    <row r="3" spans="2:82" ht="15.75" customHeight="1" x14ac:dyDescent="0.35">
      <c r="B3" s="98"/>
      <c r="C3" s="121" t="s">
        <v>42</v>
      </c>
      <c r="D3" s="122"/>
      <c r="E3" s="122"/>
      <c r="F3" s="122"/>
      <c r="G3" s="122"/>
      <c r="H3" s="122"/>
      <c r="I3" s="122"/>
      <c r="J3" s="122"/>
      <c r="K3" s="122"/>
      <c r="L3" s="123"/>
      <c r="M3" s="101" t="s">
        <v>0</v>
      </c>
      <c r="N3" s="23"/>
      <c r="O3" s="104" t="s">
        <v>1</v>
      </c>
      <c r="P3" s="105"/>
      <c r="Q3" s="105"/>
      <c r="R3" s="105"/>
      <c r="S3" s="105"/>
      <c r="T3" s="105"/>
      <c r="U3" s="105"/>
      <c r="V3" s="105"/>
      <c r="W3" s="106"/>
    </row>
    <row r="4" spans="2:82" ht="28.5" customHeight="1" thickBot="1" x14ac:dyDescent="0.4">
      <c r="B4" s="99"/>
      <c r="C4" s="124"/>
      <c r="D4" s="125"/>
      <c r="E4" s="125"/>
      <c r="F4" s="125"/>
      <c r="G4" s="125"/>
      <c r="H4" s="125"/>
      <c r="I4" s="125"/>
      <c r="J4" s="125"/>
      <c r="K4" s="125"/>
      <c r="L4" s="126"/>
      <c r="M4" s="102"/>
      <c r="N4" s="24"/>
      <c r="O4" s="107"/>
      <c r="P4" s="108"/>
      <c r="Q4" s="108"/>
      <c r="R4" s="108"/>
      <c r="S4" s="108"/>
      <c r="T4" s="108"/>
      <c r="U4" s="108"/>
      <c r="V4" s="108"/>
      <c r="W4" s="109"/>
    </row>
    <row r="5" spans="2:82" ht="33.75" customHeight="1" thickBot="1" x14ac:dyDescent="0.4">
      <c r="B5" s="99"/>
      <c r="C5" s="113" t="s">
        <v>35</v>
      </c>
      <c r="D5" s="114"/>
      <c r="E5" s="114"/>
      <c r="F5" s="114"/>
      <c r="G5" s="114"/>
      <c r="H5" s="114"/>
      <c r="I5" s="114"/>
      <c r="J5" s="114"/>
      <c r="K5" s="114"/>
      <c r="L5" s="115"/>
      <c r="M5" s="102"/>
      <c r="N5" s="51"/>
      <c r="O5" s="110" t="s">
        <v>35</v>
      </c>
      <c r="P5" s="111"/>
      <c r="Q5" s="111"/>
      <c r="R5" s="111"/>
      <c r="S5" s="111"/>
      <c r="T5" s="111"/>
      <c r="U5" s="111"/>
      <c r="V5" s="111"/>
      <c r="W5" s="112"/>
    </row>
    <row r="6" spans="2:82" ht="81" thickBot="1" x14ac:dyDescent="0.4">
      <c r="B6" s="100"/>
      <c r="C6" s="88" t="s">
        <v>41</v>
      </c>
      <c r="D6" s="88" t="s">
        <v>39</v>
      </c>
      <c r="E6" s="88" t="s">
        <v>40</v>
      </c>
      <c r="F6" s="88" t="s">
        <v>2</v>
      </c>
      <c r="G6" s="93" t="s">
        <v>3</v>
      </c>
      <c r="H6" s="94" t="s">
        <v>4</v>
      </c>
      <c r="I6" s="90" t="s">
        <v>5</v>
      </c>
      <c r="J6" s="92" t="s">
        <v>6</v>
      </c>
      <c r="K6" s="91" t="s">
        <v>7</v>
      </c>
      <c r="L6" s="89" t="s">
        <v>8</v>
      </c>
      <c r="M6" s="103"/>
      <c r="N6" s="51"/>
      <c r="O6" s="78" t="s">
        <v>41</v>
      </c>
      <c r="P6" s="79" t="s">
        <v>39</v>
      </c>
      <c r="Q6" s="79" t="s">
        <v>40</v>
      </c>
      <c r="R6" s="80" t="s">
        <v>9</v>
      </c>
      <c r="S6" s="80" t="s">
        <v>3</v>
      </c>
      <c r="T6" s="80" t="s">
        <v>4</v>
      </c>
      <c r="U6" s="80" t="s">
        <v>43</v>
      </c>
      <c r="V6" s="80" t="s">
        <v>10</v>
      </c>
      <c r="W6" s="81" t="s">
        <v>11</v>
      </c>
    </row>
    <row r="7" spans="2:82" ht="16" thickBot="1" x14ac:dyDescent="0.4">
      <c r="B7" s="116"/>
      <c r="C7" s="117"/>
      <c r="D7" s="117"/>
      <c r="E7" s="117"/>
      <c r="F7" s="117"/>
      <c r="G7" s="117"/>
      <c r="H7" s="117"/>
      <c r="I7" s="117"/>
      <c r="J7" s="117"/>
      <c r="K7" s="117"/>
      <c r="L7" s="118"/>
      <c r="M7" s="20"/>
      <c r="N7" s="3"/>
      <c r="O7" s="20"/>
      <c r="P7" s="76"/>
      <c r="Q7" s="76"/>
      <c r="R7" s="76"/>
      <c r="S7" s="76"/>
      <c r="T7" s="76"/>
      <c r="U7" s="76"/>
      <c r="V7" s="76"/>
      <c r="W7" s="77"/>
    </row>
    <row r="8" spans="2:82" ht="45" customHeight="1" thickBot="1" x14ac:dyDescent="0.4">
      <c r="B8" s="25" t="s">
        <v>12</v>
      </c>
      <c r="C8" s="26">
        <v>459016206.76999956</v>
      </c>
      <c r="D8" s="27">
        <v>132150161.75</v>
      </c>
      <c r="E8" s="26">
        <v>153049038.08000001</v>
      </c>
      <c r="F8" s="26">
        <v>21962619.68</v>
      </c>
      <c r="G8" s="26">
        <v>179229596.03999999</v>
      </c>
      <c r="H8" s="26">
        <v>350071578.10000002</v>
      </c>
      <c r="I8" s="28">
        <v>22468136.370000001</v>
      </c>
      <c r="J8" s="28">
        <v>12491813.07</v>
      </c>
      <c r="K8" s="29">
        <v>5345754.3599999994</v>
      </c>
      <c r="L8" s="29">
        <v>4575738.75</v>
      </c>
      <c r="M8" s="30">
        <f>SUM(C8:L8)</f>
        <v>1340360642.9699993</v>
      </c>
      <c r="N8" s="51"/>
      <c r="O8" s="66">
        <v>491174676.87999898</v>
      </c>
      <c r="P8" s="74">
        <v>38576560.7999999</v>
      </c>
      <c r="Q8" s="74">
        <v>330962765.55000001</v>
      </c>
      <c r="R8" s="67">
        <v>17877870.18</v>
      </c>
      <c r="S8" s="67">
        <v>63452016.479999997</v>
      </c>
      <c r="T8" s="67" t="s">
        <v>32</v>
      </c>
      <c r="U8" s="67">
        <v>8780208.1699999999</v>
      </c>
      <c r="V8" s="67">
        <v>5962055.7800000003</v>
      </c>
      <c r="W8" s="75">
        <f>SUM(O8:V8)</f>
        <v>956786153.83999872</v>
      </c>
    </row>
    <row r="9" spans="2:82" ht="36" customHeight="1" thickBot="1" x14ac:dyDescent="0.4">
      <c r="B9" s="25" t="s">
        <v>13</v>
      </c>
      <c r="C9" s="35">
        <f>SUM(C10:C23)</f>
        <v>258</v>
      </c>
      <c r="D9" s="35">
        <f t="shared" ref="D9:L9" si="0">SUM(D10:D23)</f>
        <v>69</v>
      </c>
      <c r="E9" s="35">
        <f t="shared" si="0"/>
        <v>25</v>
      </c>
      <c r="F9" s="35">
        <f t="shared" si="0"/>
        <v>15</v>
      </c>
      <c r="G9" s="35">
        <f t="shared" si="0"/>
        <v>818</v>
      </c>
      <c r="H9" s="35">
        <f t="shared" si="0"/>
        <v>885</v>
      </c>
      <c r="I9" s="35">
        <f t="shared" si="0"/>
        <v>43</v>
      </c>
      <c r="J9" s="35">
        <f t="shared" si="0"/>
        <v>19</v>
      </c>
      <c r="K9" s="35">
        <f t="shared" si="0"/>
        <v>13</v>
      </c>
      <c r="L9" s="35">
        <f t="shared" si="0"/>
        <v>12</v>
      </c>
      <c r="M9" s="36">
        <f>SUM(C9:L9)</f>
        <v>2157</v>
      </c>
      <c r="N9" s="51"/>
      <c r="O9" s="70">
        <v>655</v>
      </c>
      <c r="P9" s="71">
        <v>105</v>
      </c>
      <c r="Q9" s="71">
        <v>58</v>
      </c>
      <c r="R9" s="72">
        <v>2</v>
      </c>
      <c r="S9" s="72">
        <v>189</v>
      </c>
      <c r="T9" s="72">
        <v>115</v>
      </c>
      <c r="U9" s="71">
        <v>12</v>
      </c>
      <c r="V9" s="71">
        <v>38</v>
      </c>
      <c r="W9" s="73">
        <f>SUM(O9:V9)</f>
        <v>1174</v>
      </c>
    </row>
    <row r="10" spans="2:82" s="10" customFormat="1" ht="32.15" customHeight="1" x14ac:dyDescent="0.35">
      <c r="B10" s="31" t="s">
        <v>14</v>
      </c>
      <c r="C10" s="32">
        <v>12</v>
      </c>
      <c r="D10" s="32">
        <v>3</v>
      </c>
      <c r="E10" s="32">
        <v>2</v>
      </c>
      <c r="F10" s="33">
        <v>0</v>
      </c>
      <c r="G10" s="33">
        <v>7</v>
      </c>
      <c r="H10" s="33">
        <v>0</v>
      </c>
      <c r="I10" s="34">
        <v>1</v>
      </c>
      <c r="J10" s="33">
        <v>5</v>
      </c>
      <c r="K10" s="33">
        <v>0</v>
      </c>
      <c r="L10" s="33">
        <v>0</v>
      </c>
      <c r="M10" s="21">
        <f>SUM(C10:L10)</f>
        <v>30</v>
      </c>
      <c r="N10" s="19"/>
      <c r="O10" s="69"/>
      <c r="P10" s="65"/>
      <c r="Q10" s="65"/>
      <c r="R10" s="65"/>
      <c r="S10" s="65"/>
      <c r="T10" s="65"/>
      <c r="U10" s="65"/>
      <c r="V10" s="65"/>
      <c r="W10" s="65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</row>
    <row r="11" spans="2:82" s="10" customFormat="1" ht="61.5" customHeight="1" x14ac:dyDescent="0.35">
      <c r="B11" s="4" t="s">
        <v>15</v>
      </c>
      <c r="C11" s="5">
        <v>78</v>
      </c>
      <c r="D11" s="5">
        <v>20</v>
      </c>
      <c r="E11" s="5">
        <v>15</v>
      </c>
      <c r="F11" s="6">
        <v>0</v>
      </c>
      <c r="G11" s="6">
        <v>0</v>
      </c>
      <c r="H11" s="6">
        <v>0</v>
      </c>
      <c r="I11" s="7">
        <f>31+1</f>
        <v>32</v>
      </c>
      <c r="J11" s="6">
        <v>0</v>
      </c>
      <c r="K11" s="6">
        <v>2</v>
      </c>
      <c r="L11" s="6">
        <v>0</v>
      </c>
      <c r="M11" s="21">
        <f t="shared" ref="M11:M23" si="1">SUM(C11:L11)</f>
        <v>147</v>
      </c>
      <c r="N11" s="19"/>
      <c r="O11" s="8"/>
      <c r="P11" s="9"/>
      <c r="Q11" s="9"/>
      <c r="R11" s="9"/>
      <c r="S11" s="9"/>
      <c r="T11" s="9"/>
      <c r="U11" s="9"/>
      <c r="V11" s="9"/>
      <c r="W11" s="9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2:82" s="10" customFormat="1" ht="32.15" customHeight="1" x14ac:dyDescent="0.35">
      <c r="B12" s="4" t="s">
        <v>16</v>
      </c>
      <c r="C12" s="5">
        <v>1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  <c r="I12" s="7">
        <v>1</v>
      </c>
      <c r="J12" s="6">
        <v>0</v>
      </c>
      <c r="K12" s="6">
        <v>0</v>
      </c>
      <c r="L12" s="6">
        <v>0</v>
      </c>
      <c r="M12" s="21">
        <f t="shared" si="1"/>
        <v>2</v>
      </c>
      <c r="N12" s="19"/>
      <c r="O12" s="8"/>
      <c r="P12" s="9"/>
      <c r="Q12" s="9"/>
      <c r="R12" s="9"/>
      <c r="S12" s="9"/>
      <c r="T12" s="9"/>
      <c r="U12" s="9"/>
      <c r="V12" s="9"/>
      <c r="W12" s="9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2:82" s="10" customFormat="1" ht="32.15" customHeight="1" x14ac:dyDescent="0.35">
      <c r="B13" s="4" t="s">
        <v>17</v>
      </c>
      <c r="C13" s="6">
        <v>8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7">
        <v>0</v>
      </c>
      <c r="J13" s="6">
        <v>0</v>
      </c>
      <c r="K13" s="6">
        <v>0</v>
      </c>
      <c r="L13" s="6">
        <v>0</v>
      </c>
      <c r="M13" s="21">
        <f t="shared" si="1"/>
        <v>8</v>
      </c>
      <c r="N13" s="19"/>
      <c r="O13" s="8"/>
      <c r="P13" s="9"/>
      <c r="Q13" s="9"/>
      <c r="R13" s="9"/>
      <c r="S13" s="9"/>
      <c r="T13" s="9"/>
      <c r="U13" s="9"/>
      <c r="V13" s="9"/>
      <c r="W13" s="9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2:82" s="10" customFormat="1" ht="32.15" customHeight="1" x14ac:dyDescent="0.35">
      <c r="B14" s="4" t="s">
        <v>18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6">
        <v>0</v>
      </c>
      <c r="L14" s="6">
        <v>0</v>
      </c>
      <c r="M14" s="21">
        <f t="shared" si="1"/>
        <v>0</v>
      </c>
      <c r="N14" s="19"/>
      <c r="O14" s="8"/>
      <c r="P14" s="9"/>
      <c r="Q14" s="9"/>
      <c r="R14" s="9"/>
      <c r="S14" s="9"/>
      <c r="T14" s="9"/>
      <c r="U14" s="9"/>
      <c r="V14" s="9"/>
      <c r="W14" s="9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2:82" s="10" customFormat="1" ht="32.15" customHeight="1" x14ac:dyDescent="0.35">
      <c r="B15" s="4" t="s">
        <v>19</v>
      </c>
      <c r="C15" s="6">
        <v>0</v>
      </c>
      <c r="D15" s="6">
        <v>0</v>
      </c>
      <c r="E15" s="6">
        <v>0</v>
      </c>
      <c r="F15" s="6">
        <v>0</v>
      </c>
      <c r="G15" s="6">
        <v>2</v>
      </c>
      <c r="H15" s="6">
        <v>1</v>
      </c>
      <c r="I15" s="7">
        <v>0</v>
      </c>
      <c r="J15" s="6">
        <v>0</v>
      </c>
      <c r="K15" s="6">
        <v>0</v>
      </c>
      <c r="L15" s="6">
        <v>0</v>
      </c>
      <c r="M15" s="21">
        <f t="shared" si="1"/>
        <v>3</v>
      </c>
      <c r="N15" s="19"/>
      <c r="O15" s="8"/>
      <c r="P15" s="9"/>
      <c r="Q15" s="9"/>
      <c r="R15" s="9"/>
      <c r="S15" s="9"/>
      <c r="T15" s="9"/>
      <c r="U15" s="9"/>
      <c r="V15" s="9"/>
      <c r="W15" s="9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2:82" s="10" customFormat="1" ht="26.5" customHeight="1" x14ac:dyDescent="0.35">
      <c r="B16" s="4" t="s">
        <v>20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6">
        <v>0</v>
      </c>
      <c r="L16" s="6">
        <v>0</v>
      </c>
      <c r="M16" s="21">
        <f t="shared" si="1"/>
        <v>0</v>
      </c>
      <c r="N16" s="19"/>
      <c r="O16" s="8"/>
      <c r="P16" s="9"/>
      <c r="Q16" s="9"/>
      <c r="R16" s="9"/>
      <c r="S16" s="9"/>
      <c r="T16" s="9"/>
      <c r="U16" s="9"/>
      <c r="V16" s="9"/>
      <c r="W16" s="9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2:82" s="10" customFormat="1" ht="32.15" customHeight="1" x14ac:dyDescent="0.35">
      <c r="B17" s="4" t="s">
        <v>21</v>
      </c>
      <c r="C17" s="6">
        <v>101</v>
      </c>
      <c r="D17" s="6">
        <v>37</v>
      </c>
      <c r="E17" s="6">
        <v>5</v>
      </c>
      <c r="F17" s="6">
        <v>6</v>
      </c>
      <c r="G17" s="6">
        <v>725</v>
      </c>
      <c r="H17" s="6">
        <v>884</v>
      </c>
      <c r="I17" s="7">
        <v>0</v>
      </c>
      <c r="J17" s="6">
        <v>14</v>
      </c>
      <c r="K17" s="6">
        <v>8</v>
      </c>
      <c r="L17" s="6">
        <v>3</v>
      </c>
      <c r="M17" s="21">
        <f t="shared" si="1"/>
        <v>1783</v>
      </c>
      <c r="N17" s="19"/>
      <c r="O17" s="8"/>
      <c r="P17" s="9"/>
      <c r="Q17" s="9"/>
      <c r="R17" s="9"/>
      <c r="S17" s="9"/>
      <c r="T17" s="9"/>
      <c r="U17" s="9"/>
      <c r="V17" s="9"/>
      <c r="W17" s="9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2:82" s="10" customFormat="1" ht="32.15" customHeight="1" x14ac:dyDescent="0.35">
      <c r="B18" s="4" t="s">
        <v>22</v>
      </c>
      <c r="C18" s="6">
        <v>57</v>
      </c>
      <c r="D18" s="6">
        <v>8</v>
      </c>
      <c r="E18" s="6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6">
        <v>3</v>
      </c>
      <c r="L18" s="6">
        <v>3</v>
      </c>
      <c r="M18" s="21">
        <f t="shared" si="1"/>
        <v>71</v>
      </c>
      <c r="N18" s="19"/>
      <c r="O18" s="8"/>
      <c r="P18" s="9"/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</row>
    <row r="19" spans="2:82" s="10" customFormat="1" ht="28" x14ac:dyDescent="0.35">
      <c r="B19" s="4" t="s">
        <v>23</v>
      </c>
      <c r="C19" s="6">
        <v>1</v>
      </c>
      <c r="D19" s="6">
        <v>0</v>
      </c>
      <c r="E19" s="6">
        <v>3</v>
      </c>
      <c r="F19" s="6">
        <v>8</v>
      </c>
      <c r="G19" s="6">
        <v>84</v>
      </c>
      <c r="H19" s="6">
        <v>0</v>
      </c>
      <c r="I19" s="7">
        <v>1</v>
      </c>
      <c r="J19" s="6">
        <v>0</v>
      </c>
      <c r="K19" s="6">
        <v>0</v>
      </c>
      <c r="L19" s="6">
        <v>0</v>
      </c>
      <c r="M19" s="21">
        <f t="shared" si="1"/>
        <v>97</v>
      </c>
      <c r="N19" s="19"/>
      <c r="O19" s="8"/>
      <c r="P19" s="9"/>
      <c r="Q19" s="9"/>
      <c r="R19" s="9"/>
      <c r="S19" s="9"/>
      <c r="T19" s="9"/>
      <c r="U19" s="9"/>
      <c r="V19" s="9"/>
      <c r="W19" s="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2:82" s="10" customFormat="1" ht="28" x14ac:dyDescent="0.35">
      <c r="B20" s="4" t="s">
        <v>24</v>
      </c>
      <c r="C20" s="6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7">
        <v>7</v>
      </c>
      <c r="J20" s="6">
        <v>0</v>
      </c>
      <c r="K20" s="6">
        <v>0</v>
      </c>
      <c r="L20" s="6">
        <v>0</v>
      </c>
      <c r="M20" s="21">
        <f t="shared" si="1"/>
        <v>8</v>
      </c>
      <c r="N20" s="19"/>
      <c r="O20" s="8"/>
      <c r="P20" s="9"/>
      <c r="Q20" s="9"/>
      <c r="R20" s="9"/>
      <c r="S20" s="9"/>
      <c r="T20" s="9"/>
      <c r="U20" s="9"/>
      <c r="V20" s="9"/>
      <c r="W20" s="9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</row>
    <row r="21" spans="2:82" s="10" customFormat="1" ht="28" x14ac:dyDescent="0.35">
      <c r="B21" s="4" t="s">
        <v>25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6">
        <v>0</v>
      </c>
      <c r="L21" s="6">
        <v>0</v>
      </c>
      <c r="M21" s="21">
        <f t="shared" si="1"/>
        <v>0</v>
      </c>
      <c r="N21" s="19"/>
      <c r="O21" s="8"/>
      <c r="P21" s="9"/>
      <c r="Q21" s="9"/>
      <c r="R21" s="9"/>
      <c r="S21" s="9"/>
      <c r="T21" s="9"/>
      <c r="U21" s="9"/>
      <c r="V21" s="9"/>
      <c r="W21" s="9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</row>
    <row r="22" spans="2:82" s="10" customFormat="1" ht="28" x14ac:dyDescent="0.35">
      <c r="B22" s="4" t="s">
        <v>26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7">
        <v>0</v>
      </c>
      <c r="J22" s="6">
        <v>0</v>
      </c>
      <c r="K22" s="6">
        <v>0</v>
      </c>
      <c r="L22" s="6">
        <v>0</v>
      </c>
      <c r="M22" s="21">
        <f t="shared" si="1"/>
        <v>0</v>
      </c>
      <c r="N22" s="19"/>
      <c r="O22" s="8"/>
      <c r="P22" s="9"/>
      <c r="Q22" s="9"/>
      <c r="R22" s="9"/>
      <c r="S22" s="9"/>
      <c r="T22" s="9"/>
      <c r="U22" s="9"/>
      <c r="V22" s="9"/>
      <c r="W22" s="9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</row>
    <row r="23" spans="2:82" s="10" customFormat="1" ht="16.5" customHeight="1" thickBot="1" x14ac:dyDescent="0.4">
      <c r="B23" s="37" t="s">
        <v>27</v>
      </c>
      <c r="C23" s="38">
        <v>0</v>
      </c>
      <c r="D23" s="38">
        <v>0</v>
      </c>
      <c r="E23" s="38">
        <v>0</v>
      </c>
      <c r="F23" s="38">
        <v>1</v>
      </c>
      <c r="G23" s="38">
        <v>0</v>
      </c>
      <c r="H23" s="38">
        <v>0</v>
      </c>
      <c r="I23" s="39">
        <v>1</v>
      </c>
      <c r="J23" s="38">
        <v>0</v>
      </c>
      <c r="K23" s="38">
        <v>0</v>
      </c>
      <c r="L23" s="38">
        <v>6</v>
      </c>
      <c r="M23" s="40">
        <f t="shared" si="1"/>
        <v>8</v>
      </c>
      <c r="N23" s="19"/>
      <c r="O23" s="63"/>
      <c r="P23" s="55"/>
      <c r="Q23" s="55"/>
      <c r="R23" s="55"/>
      <c r="S23" s="55"/>
      <c r="T23" s="55"/>
      <c r="U23" s="55"/>
      <c r="V23" s="55"/>
      <c r="W23" s="55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</row>
    <row r="24" spans="2:82" ht="34.5" customHeight="1" thickBot="1" x14ac:dyDescent="0.4">
      <c r="B24" s="25" t="s">
        <v>28</v>
      </c>
      <c r="C24" s="26">
        <f>SUM(C25:C38)</f>
        <v>27344519.410000008</v>
      </c>
      <c r="D24" s="26">
        <f t="shared" ref="D24:L24" si="2">SUM(D25:D38)</f>
        <v>3422432.68</v>
      </c>
      <c r="E24" s="26">
        <f t="shared" si="2"/>
        <v>5012409.1599999992</v>
      </c>
      <c r="F24" s="26">
        <f t="shared" si="2"/>
        <v>297574.42000000004</v>
      </c>
      <c r="G24" s="26">
        <f>SUM(G25:G38)</f>
        <v>2478915.31</v>
      </c>
      <c r="H24" s="26">
        <f t="shared" si="2"/>
        <v>440448.42</v>
      </c>
      <c r="I24" s="26">
        <f>SUM(I25:I38)</f>
        <v>835831.64</v>
      </c>
      <c r="J24" s="26">
        <f>SUM(J25:J38)</f>
        <v>25872.959999999999</v>
      </c>
      <c r="K24" s="26">
        <f t="shared" si="2"/>
        <v>21229.61</v>
      </c>
      <c r="L24" s="26">
        <f t="shared" si="2"/>
        <v>4382.82</v>
      </c>
      <c r="M24" s="42">
        <f>SUM(C24:L24)</f>
        <v>39883616.430000015</v>
      </c>
      <c r="N24" s="51"/>
      <c r="O24" s="66">
        <v>26162910.010000002</v>
      </c>
      <c r="P24" s="67">
        <v>748963.47</v>
      </c>
      <c r="Q24" s="67">
        <v>2234186.4099999997</v>
      </c>
      <c r="R24" s="67">
        <v>13695.54</v>
      </c>
      <c r="S24" s="67">
        <v>2282832.48</v>
      </c>
      <c r="T24" s="67">
        <v>57200.68</v>
      </c>
      <c r="U24" s="67">
        <v>17314.940000000002</v>
      </c>
      <c r="V24" s="67">
        <v>202240.36000000002</v>
      </c>
      <c r="W24" s="68">
        <f>O24+P24+Q24+R24+S24+T24+U24+V24</f>
        <v>31719343.890000001</v>
      </c>
    </row>
    <row r="25" spans="2:82" s="10" customFormat="1" ht="29.15" customHeight="1" x14ac:dyDescent="0.35">
      <c r="B25" s="31" t="s">
        <v>14</v>
      </c>
      <c r="C25" s="41">
        <v>14943737.42</v>
      </c>
      <c r="D25" s="41">
        <v>2936794.42</v>
      </c>
      <c r="E25" s="41">
        <v>501422.43</v>
      </c>
      <c r="F25" s="33">
        <v>0</v>
      </c>
      <c r="G25" s="41">
        <v>429982.37</v>
      </c>
      <c r="H25" s="33">
        <v>0</v>
      </c>
      <c r="I25" s="11">
        <v>35989</v>
      </c>
      <c r="J25" s="13">
        <v>12265.33</v>
      </c>
      <c r="K25" s="33">
        <v>0</v>
      </c>
      <c r="L25" s="33">
        <v>0</v>
      </c>
      <c r="M25" s="22">
        <f>SUM(C25:L25)</f>
        <v>18860190.969999999</v>
      </c>
      <c r="N25" s="19"/>
      <c r="O25" s="64"/>
      <c r="P25" s="65"/>
      <c r="Q25" s="65"/>
      <c r="R25" s="65"/>
      <c r="S25" s="65"/>
      <c r="T25" s="65"/>
      <c r="U25" s="65"/>
      <c r="V25" s="65"/>
      <c r="W25" s="6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2:82" s="10" customFormat="1" ht="66" customHeight="1" x14ac:dyDescent="0.35">
      <c r="B26" s="4" t="s">
        <v>15</v>
      </c>
      <c r="C26" s="11">
        <v>11709937.510000005</v>
      </c>
      <c r="D26" s="11">
        <v>393613.41000000009</v>
      </c>
      <c r="E26" s="11">
        <v>4234229.17</v>
      </c>
      <c r="F26" s="6">
        <v>0</v>
      </c>
      <c r="G26" s="6">
        <v>0</v>
      </c>
      <c r="H26" s="6">
        <v>0</v>
      </c>
      <c r="I26" s="11">
        <v>563734.29</v>
      </c>
      <c r="J26" s="6">
        <v>0</v>
      </c>
      <c r="K26" s="15">
        <v>4403.51</v>
      </c>
      <c r="L26" s="11">
        <v>2012.25</v>
      </c>
      <c r="M26" s="22">
        <f t="shared" ref="M26:M38" si="3">SUM(C26:L26)</f>
        <v>16907930.140000008</v>
      </c>
      <c r="N26" s="19"/>
      <c r="O26" s="14"/>
      <c r="P26" s="16"/>
      <c r="Q26" s="16"/>
      <c r="R26" s="16"/>
      <c r="S26" s="16"/>
      <c r="T26" s="16"/>
      <c r="U26" s="16"/>
      <c r="V26" s="16"/>
      <c r="W26" s="9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2:82" s="10" customFormat="1" ht="29.15" customHeight="1" x14ac:dyDescent="0.35">
      <c r="B27" s="4" t="s">
        <v>16</v>
      </c>
      <c r="C27" s="11">
        <v>41336.800000000003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1">
        <v>694.37</v>
      </c>
      <c r="J27" s="6">
        <v>0</v>
      </c>
      <c r="K27" s="6">
        <v>0</v>
      </c>
      <c r="L27" s="6">
        <v>0</v>
      </c>
      <c r="M27" s="22">
        <f t="shared" si="3"/>
        <v>42031.170000000006</v>
      </c>
      <c r="N27" s="19"/>
      <c r="O27" s="8"/>
      <c r="P27" s="9"/>
      <c r="Q27" s="9"/>
      <c r="R27" s="9"/>
      <c r="S27" s="9"/>
      <c r="T27" s="9"/>
      <c r="U27" s="9"/>
      <c r="V27" s="9"/>
      <c r="W27" s="9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2:82" s="10" customFormat="1" ht="29.15" customHeight="1" x14ac:dyDescent="0.35">
      <c r="B28" s="4" t="s">
        <v>17</v>
      </c>
      <c r="C28" s="11">
        <v>6721.39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22">
        <f t="shared" si="3"/>
        <v>6721.39</v>
      </c>
      <c r="N28" s="19"/>
      <c r="O28" s="14"/>
      <c r="P28" s="9"/>
      <c r="Q28" s="9"/>
      <c r="R28" s="9"/>
      <c r="S28" s="9"/>
      <c r="T28" s="9"/>
      <c r="U28" s="9"/>
      <c r="V28" s="9"/>
      <c r="W28" s="9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2:82" s="10" customFormat="1" ht="29.15" customHeight="1" x14ac:dyDescent="0.35">
      <c r="B29" s="4" t="s">
        <v>18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22">
        <f t="shared" si="3"/>
        <v>0</v>
      </c>
      <c r="N29" s="19"/>
      <c r="O29" s="8"/>
      <c r="P29" s="9"/>
      <c r="Q29" s="9"/>
      <c r="R29" s="9"/>
      <c r="S29" s="9"/>
      <c r="T29" s="9"/>
      <c r="U29" s="9"/>
      <c r="V29" s="9"/>
      <c r="W29" s="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2:82" s="10" customFormat="1" ht="29.15" customHeight="1" x14ac:dyDescent="0.35">
      <c r="B30" s="4" t="s">
        <v>19</v>
      </c>
      <c r="C30" s="6">
        <v>0</v>
      </c>
      <c r="D30" s="6">
        <v>0</v>
      </c>
      <c r="E30" s="6">
        <v>0</v>
      </c>
      <c r="F30" s="6">
        <v>0</v>
      </c>
      <c r="G30" s="11">
        <v>84276.03</v>
      </c>
      <c r="H30" s="11">
        <v>16126.5</v>
      </c>
      <c r="I30" s="6">
        <v>0</v>
      </c>
      <c r="J30" s="6">
        <v>0</v>
      </c>
      <c r="K30" s="6">
        <v>0</v>
      </c>
      <c r="L30" s="6">
        <v>0</v>
      </c>
      <c r="M30" s="22">
        <f t="shared" si="3"/>
        <v>100402.53</v>
      </c>
      <c r="N30" s="19"/>
      <c r="O30" s="14"/>
      <c r="P30" s="16"/>
      <c r="Q30" s="9"/>
      <c r="R30" s="9"/>
      <c r="S30" s="9"/>
      <c r="T30" s="9"/>
      <c r="U30" s="9"/>
      <c r="V30" s="9"/>
      <c r="W30" s="9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2:82" s="10" customFormat="1" ht="51.75" customHeight="1" x14ac:dyDescent="0.35">
      <c r="B31" s="4" t="s">
        <v>20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22">
        <f t="shared" si="3"/>
        <v>0</v>
      </c>
      <c r="N31" s="19"/>
      <c r="O31" s="8"/>
      <c r="P31" s="9"/>
      <c r="Q31" s="9"/>
      <c r="R31" s="9"/>
      <c r="S31" s="9"/>
      <c r="T31" s="9"/>
      <c r="U31" s="9"/>
      <c r="V31" s="9"/>
      <c r="W31" s="9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2:82" s="10" customFormat="1" ht="28" x14ac:dyDescent="0.35">
      <c r="B32" s="4" t="s">
        <v>21</v>
      </c>
      <c r="C32" s="11">
        <v>473034.54</v>
      </c>
      <c r="D32" s="11">
        <v>83640.89</v>
      </c>
      <c r="E32" s="11">
        <v>4753</v>
      </c>
      <c r="F32" s="11">
        <v>73858.880000000005</v>
      </c>
      <c r="G32" s="11">
        <v>768508.45</v>
      </c>
      <c r="H32" s="11">
        <v>424321.92</v>
      </c>
      <c r="I32" s="6">
        <v>0</v>
      </c>
      <c r="J32" s="15">
        <v>13607.63</v>
      </c>
      <c r="K32" s="15">
        <v>16592.27</v>
      </c>
      <c r="L32" s="15">
        <f>57.95+18.6</f>
        <v>76.550000000000011</v>
      </c>
      <c r="M32" s="22">
        <f t="shared" si="3"/>
        <v>1858394.1299999997</v>
      </c>
      <c r="N32" s="19"/>
      <c r="O32" s="14"/>
      <c r="P32" s="16"/>
      <c r="Q32" s="16"/>
      <c r="R32" s="16"/>
      <c r="S32" s="16"/>
      <c r="T32" s="16"/>
      <c r="U32" s="16"/>
      <c r="V32" s="16"/>
      <c r="W32" s="9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</row>
    <row r="33" spans="2:82" s="10" customFormat="1" ht="28" x14ac:dyDescent="0.35">
      <c r="B33" s="4" t="s">
        <v>22</v>
      </c>
      <c r="C33" s="11">
        <v>137551.19</v>
      </c>
      <c r="D33" s="11">
        <v>8382.75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15">
        <v>233.83</v>
      </c>
      <c r="L33" s="15">
        <f>305.52+1787.05</f>
        <v>2092.5699999999997</v>
      </c>
      <c r="M33" s="22">
        <f t="shared" si="3"/>
        <v>148260.34</v>
      </c>
      <c r="N33" s="19"/>
      <c r="O33" s="8"/>
      <c r="P33" s="9"/>
      <c r="Q33" s="9"/>
      <c r="R33" s="9"/>
      <c r="S33" s="9"/>
      <c r="T33" s="9"/>
      <c r="U33" s="9"/>
      <c r="V33" s="9"/>
      <c r="W33" s="9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4" spans="2:82" s="10" customFormat="1" ht="28" x14ac:dyDescent="0.35">
      <c r="B34" s="4" t="s">
        <v>23</v>
      </c>
      <c r="C34" s="11">
        <v>32200.560000000001</v>
      </c>
      <c r="D34" s="6">
        <v>0</v>
      </c>
      <c r="E34" s="11">
        <v>272004.56</v>
      </c>
      <c r="F34" s="12">
        <v>223714.54</v>
      </c>
      <c r="G34" s="11">
        <v>1196148.46</v>
      </c>
      <c r="H34" s="87">
        <v>0</v>
      </c>
      <c r="I34" s="11">
        <v>233684.01</v>
      </c>
      <c r="J34" s="6">
        <v>0</v>
      </c>
      <c r="K34" s="6">
        <v>0</v>
      </c>
      <c r="L34" s="6">
        <v>0</v>
      </c>
      <c r="M34" s="22">
        <f t="shared" si="3"/>
        <v>1957752.1300000001</v>
      </c>
      <c r="N34" s="19"/>
      <c r="O34" s="8"/>
      <c r="P34" s="9"/>
      <c r="Q34" s="9"/>
      <c r="R34" s="9"/>
      <c r="S34" s="9"/>
      <c r="T34" s="9"/>
      <c r="U34" s="9"/>
      <c r="V34" s="9"/>
      <c r="W34" s="9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</row>
    <row r="35" spans="2:82" s="10" customFormat="1" ht="28" x14ac:dyDescent="0.35">
      <c r="B35" s="4" t="s">
        <v>24</v>
      </c>
      <c r="C35" s="11">
        <v>0</v>
      </c>
      <c r="D35" s="11">
        <v>1.21</v>
      </c>
      <c r="E35" s="6">
        <v>0</v>
      </c>
      <c r="F35" s="6">
        <v>0</v>
      </c>
      <c r="G35" s="87">
        <v>0</v>
      </c>
      <c r="H35" s="87">
        <v>0</v>
      </c>
      <c r="I35" s="11">
        <v>877.88</v>
      </c>
      <c r="J35" s="6">
        <v>0</v>
      </c>
      <c r="K35" s="6">
        <v>0</v>
      </c>
      <c r="L35" s="6">
        <v>0</v>
      </c>
      <c r="M35" s="22">
        <f t="shared" si="3"/>
        <v>879.09</v>
      </c>
      <c r="N35" s="19"/>
      <c r="O35" s="8"/>
      <c r="P35" s="9"/>
      <c r="Q35" s="9"/>
      <c r="R35" s="9"/>
      <c r="S35" s="9"/>
      <c r="T35" s="9"/>
      <c r="U35" s="9"/>
      <c r="V35" s="9"/>
      <c r="W35" s="9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2:82" s="10" customFormat="1" ht="28" x14ac:dyDescent="0.35">
      <c r="B36" s="4" t="s">
        <v>25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22">
        <f t="shared" si="3"/>
        <v>0</v>
      </c>
      <c r="N36" s="19"/>
      <c r="O36" s="8"/>
      <c r="P36" s="9"/>
      <c r="Q36" s="9"/>
      <c r="R36" s="9"/>
      <c r="S36" s="9"/>
      <c r="T36" s="9"/>
      <c r="U36" s="9"/>
      <c r="V36" s="9"/>
      <c r="W36" s="9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</row>
    <row r="37" spans="2:82" s="10" customFormat="1" ht="28" x14ac:dyDescent="0.35">
      <c r="B37" s="4" t="s">
        <v>26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22">
        <f t="shared" si="3"/>
        <v>0</v>
      </c>
      <c r="N37" s="19"/>
      <c r="O37" s="8"/>
      <c r="P37" s="9"/>
      <c r="Q37" s="9"/>
      <c r="R37" s="9"/>
      <c r="S37" s="9"/>
      <c r="T37" s="9"/>
      <c r="U37" s="9"/>
      <c r="V37" s="9"/>
      <c r="W37" s="9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</row>
    <row r="38" spans="2:82" s="10" customFormat="1" ht="16.5" customHeight="1" thickBot="1" x14ac:dyDescent="0.4">
      <c r="B38" s="37" t="s">
        <v>27</v>
      </c>
      <c r="C38" s="38">
        <v>0</v>
      </c>
      <c r="D38" s="38">
        <v>0</v>
      </c>
      <c r="E38" s="38">
        <v>0</v>
      </c>
      <c r="F38" s="95">
        <v>1</v>
      </c>
      <c r="G38" s="38">
        <v>0</v>
      </c>
      <c r="H38" s="38">
        <v>0</v>
      </c>
      <c r="I38" s="43">
        <v>852.09</v>
      </c>
      <c r="J38" s="38">
        <v>0</v>
      </c>
      <c r="K38" s="38">
        <v>0</v>
      </c>
      <c r="L38" s="44">
        <v>201.45</v>
      </c>
      <c r="M38" s="45">
        <f t="shared" si="3"/>
        <v>1054.54</v>
      </c>
      <c r="N38" s="19"/>
      <c r="O38" s="53"/>
      <c r="P38" s="54"/>
      <c r="Q38" s="54"/>
      <c r="R38" s="54"/>
      <c r="S38" s="54"/>
      <c r="T38" s="54"/>
      <c r="U38" s="54"/>
      <c r="V38" s="54"/>
      <c r="W38" s="55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</row>
    <row r="39" spans="2:82" ht="48.75" customHeight="1" thickBot="1" x14ac:dyDescent="0.4">
      <c r="B39" s="46" t="s">
        <v>29</v>
      </c>
      <c r="C39" s="47">
        <v>12900472.689999999</v>
      </c>
      <c r="D39" s="47">
        <v>473652.32000000018</v>
      </c>
      <c r="E39" s="47">
        <v>4422018.0299999993</v>
      </c>
      <c r="F39" s="47">
        <v>320251.09999999998</v>
      </c>
      <c r="G39" s="47">
        <v>1910000.79</v>
      </c>
      <c r="H39" s="47">
        <v>427878.69</v>
      </c>
      <c r="I39" s="47">
        <v>448409.04</v>
      </c>
      <c r="J39" s="47">
        <v>25872.959999999999</v>
      </c>
      <c r="K39" s="47">
        <f>2030.56+257853.9</f>
        <v>259884.46</v>
      </c>
      <c r="L39" s="47">
        <v>1936.8</v>
      </c>
      <c r="M39" s="48">
        <f>SUM(C39:L39)</f>
        <v>21190376.880000003</v>
      </c>
      <c r="N39" s="51"/>
      <c r="O39" s="56">
        <v>15647257.360000001</v>
      </c>
      <c r="P39" s="57">
        <v>224684.94</v>
      </c>
      <c r="Q39" s="57">
        <v>2413019.0300000003</v>
      </c>
      <c r="R39" s="86">
        <v>0</v>
      </c>
      <c r="S39" s="57">
        <v>853957</v>
      </c>
      <c r="T39" s="57">
        <v>240537</v>
      </c>
      <c r="U39" s="58">
        <v>17314.940000000002</v>
      </c>
      <c r="V39" s="58">
        <v>175270.48</v>
      </c>
      <c r="W39" s="59">
        <f>SUM(O39:V39)</f>
        <v>19572040.750000004</v>
      </c>
    </row>
    <row r="40" spans="2:82" ht="63.75" customHeight="1" thickBot="1" x14ac:dyDescent="0.4">
      <c r="B40" s="25" t="s">
        <v>30</v>
      </c>
      <c r="C40" s="49">
        <f t="shared" ref="C40:L40" si="4">C24/C8</f>
        <v>5.957201294136788E-2</v>
      </c>
      <c r="D40" s="49">
        <f t="shared" si="4"/>
        <v>2.589805895564861E-2</v>
      </c>
      <c r="E40" s="49">
        <f t="shared" si="4"/>
        <v>3.2750347358471939E-2</v>
      </c>
      <c r="F40" s="49">
        <f t="shared" si="4"/>
        <v>1.3549131403071313E-2</v>
      </c>
      <c r="G40" s="49">
        <f t="shared" si="4"/>
        <v>1.3830948486023269E-2</v>
      </c>
      <c r="H40" s="49">
        <f t="shared" si="4"/>
        <v>1.2581667508985356E-3</v>
      </c>
      <c r="I40" s="49">
        <f t="shared" si="4"/>
        <v>3.7200755159917165E-2</v>
      </c>
      <c r="J40" s="49">
        <f t="shared" si="4"/>
        <v>2.0711933371894429E-3</v>
      </c>
      <c r="K40" s="49">
        <f t="shared" si="4"/>
        <v>3.9713029388054417E-3</v>
      </c>
      <c r="L40" s="49">
        <f t="shared" si="4"/>
        <v>9.5783877521416622E-4</v>
      </c>
      <c r="M40" s="50">
        <f>M24/M8</f>
        <v>2.9755884462278046E-2</v>
      </c>
      <c r="N40" s="52"/>
      <c r="O40" s="60">
        <f t="shared" ref="O40:V40" si="5">O24/O8</f>
        <v>5.3265999330808285E-2</v>
      </c>
      <c r="P40" s="61">
        <f t="shared" si="5"/>
        <v>1.941498812926843E-2</v>
      </c>
      <c r="Q40" s="61">
        <f t="shared" si="5"/>
        <v>6.7505672618102149E-3</v>
      </c>
      <c r="R40" s="61">
        <f t="shared" si="5"/>
        <v>7.6606104989626904E-4</v>
      </c>
      <c r="S40" s="61">
        <f t="shared" si="5"/>
        <v>3.5977303900492211E-2</v>
      </c>
      <c r="T40" s="61" t="s">
        <v>37</v>
      </c>
      <c r="U40" s="61">
        <f t="shared" si="5"/>
        <v>1.9720420820045319E-3</v>
      </c>
      <c r="V40" s="61">
        <f t="shared" si="5"/>
        <v>3.3921245869323283E-2</v>
      </c>
      <c r="W40" s="62">
        <f>W24/W8</f>
        <v>3.3151967932119927E-2</v>
      </c>
    </row>
    <row r="41" spans="2:82" x14ac:dyDescent="0.35">
      <c r="F41" s="96">
        <f>F39/F24</f>
        <v>1.076205071659049</v>
      </c>
      <c r="G41" s="96">
        <f>G39/G24</f>
        <v>0.77049860569863515</v>
      </c>
      <c r="H41" s="96">
        <f>H39/H24</f>
        <v>0.97146151642455658</v>
      </c>
      <c r="I41" s="96">
        <f t="shared" ref="I41:J41" si="6">I39/I24</f>
        <v>0.53648249066043963</v>
      </c>
      <c r="J41">
        <f t="shared" si="6"/>
        <v>1</v>
      </c>
    </row>
    <row r="42" spans="2:82" x14ac:dyDescent="0.35">
      <c r="B42" t="s">
        <v>31</v>
      </c>
      <c r="C42" s="82"/>
      <c r="H42" t="s">
        <v>44</v>
      </c>
    </row>
    <row r="43" spans="2:82" ht="32.25" customHeight="1" x14ac:dyDescent="0.35">
      <c r="B43" s="18" t="s">
        <v>38</v>
      </c>
    </row>
    <row r="47" spans="2:82" ht="23" x14ac:dyDescent="0.5">
      <c r="B47" s="83"/>
      <c r="C47" s="84" t="s">
        <v>33</v>
      </c>
      <c r="D47" s="85"/>
      <c r="E47" s="85"/>
      <c r="F47" s="85"/>
      <c r="G47" s="85"/>
      <c r="H47" s="85"/>
      <c r="I47" s="84" t="s">
        <v>34</v>
      </c>
      <c r="J47" s="85"/>
      <c r="K47" s="83"/>
      <c r="L47" s="83"/>
      <c r="M47" s="83"/>
    </row>
  </sheetData>
  <mergeCells count="9">
    <mergeCell ref="B7:L7"/>
    <mergeCell ref="B2:L2"/>
    <mergeCell ref="B3:B6"/>
    <mergeCell ref="C3:L4"/>
    <mergeCell ref="M3:M6"/>
    <mergeCell ref="O3:W4"/>
    <mergeCell ref="O5:W5"/>
    <mergeCell ref="O1:W2"/>
    <mergeCell ref="C5:L5"/>
  </mergeCells>
  <pageMargins left="0.7" right="0.7" top="0.75" bottom="0.75" header="0.3" footer="0.3"/>
  <pageSetup paperSize="9" scale="32" orientation="landscape" r:id="rId1"/>
  <headerFooter>
    <oddHeader xml:space="preserve">&amp;R      
</oddHeader>
  </headerFooter>
  <ignoredErrors>
    <ignoredError sqref="C24:F24 G24:J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3b5817-b78a-4925-a516-1fb7c4e94848">
      <Terms xmlns="http://schemas.microsoft.com/office/infopath/2007/PartnerControls"/>
    </lcf76f155ced4ddcb4097134ff3c332f>
    <TaxCatchAll xmlns="1ca026a0-9b04-4307-bb2d-1d6b3c94246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01A837B2FB81045B3CF579351B0587F" ma:contentTypeVersion="11" ma:contentTypeDescription="Izveidot jaunu dokumentu." ma:contentTypeScope="" ma:versionID="5a852d0727f9b5ae707250e9280069a5">
  <xsd:schema xmlns:xsd="http://www.w3.org/2001/XMLSchema" xmlns:xs="http://www.w3.org/2001/XMLSchema" xmlns:p="http://schemas.microsoft.com/office/2006/metadata/properties" xmlns:ns2="343b5817-b78a-4925-a516-1fb7c4e94848" xmlns:ns3="1ca026a0-9b04-4307-bb2d-1d6b3c942469" targetNamespace="http://schemas.microsoft.com/office/2006/metadata/properties" ma:root="true" ma:fieldsID="322db41a5dcf1c251febf76920817dc1" ns2:_="" ns3:_="">
    <xsd:import namespace="343b5817-b78a-4925-a516-1fb7c4e94848"/>
    <xsd:import namespace="1ca026a0-9b04-4307-bb2d-1d6b3c9424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b5817-b78a-4925-a516-1fb7c4e94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026a0-9b04-4307-bb2d-1d6b3c94246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80159df-8b3a-4bc7-815a-1f793a5e717b}" ma:internalName="TaxCatchAll" ma:showField="CatchAllData" ma:web="1ca026a0-9b04-4307-bb2d-1d6b3c942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655030-DCEE-4578-BFBB-DA8255DD7E09}">
  <ds:schemaRefs>
    <ds:schemaRef ds:uri="1ca026a0-9b04-4307-bb2d-1d6b3c942469"/>
    <ds:schemaRef ds:uri="http://schemas.openxmlformats.org/package/2006/metadata/core-properties"/>
    <ds:schemaRef ds:uri="343b5817-b78a-4925-a516-1fb7c4e94848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206A70-A35E-4244-8501-B2EBC1D0C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3b5817-b78a-4925-a516-1fb7c4e94848"/>
    <ds:schemaRef ds:uri="1ca026a0-9b04-4307-bb2d-1d6b3c9424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72DC6-409C-43A9-84C8-D1C2E1E2447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1.pielikums</vt:lpstr>
      <vt:lpstr>'1.pielikums'!Print_Area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2.pielikums informatīvajam ziņojumam 2022.gadam </dc:title>
  <dc:creator>Marita Markevica-Boiko</dc:creator>
  <cp:lastModifiedBy>Marita Markevica-Boiko</cp:lastModifiedBy>
  <cp:lastPrinted>2023-04-06T09:45:45Z</cp:lastPrinted>
  <dcterms:created xsi:type="dcterms:W3CDTF">2023-03-10T09:58:37Z</dcterms:created>
  <dcterms:modified xsi:type="dcterms:W3CDTF">2023-04-11T12:42:32Z</dcterms:modified>
  <cp:category>Pielikums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0x010100C01A837B2FB81045B3CF579351B0587F</vt:lpwstr>
  </property>
  <property fmtid="{D5CDD505-2E9C-101B-9397-08002B2CF9AE}" pid="3" name="MediaServiceImageTags">
    <vt:lpwstr/>
  </property>
</Properties>
</file>