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atu bāzes\2023\4_Aprīlis_2023\Mājas lapai\"/>
    </mc:Choice>
  </mc:AlternateContent>
  <xr:revisionPtr revIDLastSave="0" documentId="8_{30D52BC6-68BF-49B4-8CF6-455B82D14A2D}" xr6:coauthVersionLast="47" xr6:coauthVersionMax="47" xr10:uidLastSave="{00000000-0000-0000-0000-000000000000}"/>
  <bookViews>
    <workbookView xWindow="-120" yWindow="-120" windowWidth="25440" windowHeight="15390" xr2:uid="{600E8D15-E3D8-4CB1-BA11-7957B6A5AD36}"/>
  </bookViews>
  <sheets>
    <sheet name="pamat" sheetId="1" r:id="rId1"/>
  </sheets>
  <definedNames>
    <definedName name="_xlnm._FilterDatabase" localSheetId="0" hidden="1">pamat!$A$4:$B$47</definedName>
    <definedName name="_xlnm.Print_Titles" localSheetId="0">pamat!$1:$3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47" i="1" l="1"/>
  <c r="N47" i="1"/>
  <c r="H47" i="1"/>
  <c r="G47" i="1"/>
  <c r="F47" i="1"/>
  <c r="O46" i="1"/>
  <c r="N46" i="1"/>
  <c r="H46" i="1"/>
  <c r="G46" i="1"/>
  <c r="F46" i="1"/>
  <c r="O45" i="1"/>
  <c r="N45" i="1"/>
  <c r="H45" i="1"/>
  <c r="G45" i="1"/>
  <c r="F45" i="1"/>
  <c r="O44" i="1"/>
  <c r="N44" i="1"/>
  <c r="H44" i="1"/>
  <c r="G44" i="1"/>
  <c r="F44" i="1"/>
  <c r="O43" i="1"/>
  <c r="N43" i="1"/>
  <c r="H43" i="1"/>
  <c r="G43" i="1"/>
  <c r="F43" i="1"/>
  <c r="O42" i="1"/>
  <c r="N42" i="1"/>
  <c r="H42" i="1"/>
  <c r="G42" i="1"/>
  <c r="F42" i="1"/>
  <c r="O41" i="1"/>
  <c r="N41" i="1"/>
  <c r="H41" i="1"/>
  <c r="G41" i="1"/>
  <c r="F41" i="1"/>
  <c r="O40" i="1"/>
  <c r="N40" i="1"/>
  <c r="H40" i="1"/>
  <c r="G40" i="1"/>
  <c r="F40" i="1"/>
  <c r="O39" i="1"/>
  <c r="N39" i="1"/>
  <c r="H39" i="1"/>
  <c r="G39" i="1"/>
  <c r="F39" i="1"/>
  <c r="O38" i="1"/>
  <c r="N38" i="1"/>
  <c r="H38" i="1"/>
  <c r="G38" i="1"/>
  <c r="F38" i="1"/>
  <c r="O37" i="1"/>
  <c r="N37" i="1"/>
  <c r="H37" i="1"/>
  <c r="G37" i="1"/>
  <c r="F37" i="1"/>
  <c r="O36" i="1"/>
  <c r="N36" i="1"/>
  <c r="H36" i="1"/>
  <c r="G36" i="1"/>
  <c r="F36" i="1"/>
  <c r="O35" i="1"/>
  <c r="N35" i="1"/>
  <c r="H35" i="1"/>
  <c r="G35" i="1"/>
  <c r="F35" i="1"/>
  <c r="O34" i="1"/>
  <c r="N34" i="1"/>
  <c r="H34" i="1"/>
  <c r="G34" i="1"/>
  <c r="F34" i="1"/>
  <c r="O33" i="1"/>
  <c r="N33" i="1"/>
  <c r="H33" i="1"/>
  <c r="G33" i="1"/>
  <c r="F33" i="1"/>
  <c r="O32" i="1"/>
  <c r="N32" i="1"/>
  <c r="H32" i="1"/>
  <c r="G32" i="1"/>
  <c r="F32" i="1"/>
  <c r="O31" i="1"/>
  <c r="N31" i="1"/>
  <c r="H31" i="1"/>
  <c r="G31" i="1"/>
  <c r="F31" i="1"/>
  <c r="O30" i="1"/>
  <c r="N30" i="1"/>
  <c r="H30" i="1"/>
  <c r="G30" i="1"/>
  <c r="F30" i="1"/>
  <c r="O29" i="1"/>
  <c r="N29" i="1"/>
  <c r="H29" i="1"/>
  <c r="G29" i="1"/>
  <c r="F29" i="1"/>
  <c r="O28" i="1"/>
  <c r="N28" i="1"/>
  <c r="H28" i="1"/>
  <c r="G28" i="1"/>
  <c r="F28" i="1"/>
  <c r="O27" i="1"/>
  <c r="N27" i="1"/>
  <c r="H27" i="1"/>
  <c r="G27" i="1"/>
  <c r="F27" i="1"/>
  <c r="O26" i="1"/>
  <c r="N26" i="1"/>
  <c r="H26" i="1"/>
  <c r="G26" i="1"/>
  <c r="F26" i="1"/>
  <c r="O25" i="1"/>
  <c r="N25" i="1"/>
  <c r="H25" i="1"/>
  <c r="G25" i="1"/>
  <c r="F25" i="1"/>
  <c r="O24" i="1"/>
  <c r="N24" i="1"/>
  <c r="H24" i="1"/>
  <c r="G24" i="1"/>
  <c r="F24" i="1"/>
  <c r="O23" i="1"/>
  <c r="N23" i="1"/>
  <c r="H23" i="1"/>
  <c r="G23" i="1"/>
  <c r="F23" i="1"/>
  <c r="O22" i="1"/>
  <c r="N22" i="1"/>
  <c r="H22" i="1"/>
  <c r="G22" i="1"/>
  <c r="F22" i="1"/>
  <c r="O21" i="1"/>
  <c r="N21" i="1"/>
  <c r="H21" i="1"/>
  <c r="G21" i="1"/>
  <c r="F21" i="1"/>
  <c r="O20" i="1"/>
  <c r="N20" i="1"/>
  <c r="H20" i="1"/>
  <c r="G20" i="1"/>
  <c r="F20" i="1"/>
  <c r="O19" i="1"/>
  <c r="N19" i="1"/>
  <c r="H19" i="1"/>
  <c r="G19" i="1"/>
  <c r="F19" i="1"/>
  <c r="O18" i="1"/>
  <c r="N18" i="1"/>
  <c r="H18" i="1"/>
  <c r="G18" i="1"/>
  <c r="F18" i="1"/>
  <c r="O17" i="1"/>
  <c r="N17" i="1"/>
  <c r="H17" i="1"/>
  <c r="G17" i="1"/>
  <c r="F17" i="1"/>
  <c r="O16" i="1"/>
  <c r="N16" i="1"/>
  <c r="H16" i="1"/>
  <c r="G16" i="1"/>
  <c r="F16" i="1"/>
  <c r="O15" i="1"/>
  <c r="N15" i="1"/>
  <c r="H15" i="1"/>
  <c r="G15" i="1"/>
  <c r="F15" i="1"/>
  <c r="O14" i="1"/>
  <c r="N14" i="1"/>
  <c r="H14" i="1"/>
  <c r="G14" i="1"/>
  <c r="F14" i="1"/>
  <c r="O13" i="1"/>
  <c r="N13" i="1"/>
  <c r="H13" i="1"/>
  <c r="G13" i="1"/>
  <c r="F13" i="1"/>
  <c r="O12" i="1"/>
  <c r="N12" i="1"/>
  <c r="H12" i="1"/>
  <c r="G12" i="1"/>
  <c r="F12" i="1"/>
  <c r="O11" i="1"/>
  <c r="N11" i="1"/>
  <c r="H11" i="1"/>
  <c r="G11" i="1"/>
  <c r="F11" i="1"/>
  <c r="O10" i="1"/>
  <c r="N10" i="1"/>
  <c r="H10" i="1"/>
  <c r="G10" i="1"/>
  <c r="F10" i="1"/>
  <c r="O9" i="1"/>
  <c r="N9" i="1"/>
  <c r="H9" i="1"/>
  <c r="G9" i="1"/>
  <c r="F9" i="1"/>
  <c r="O8" i="1"/>
  <c r="N8" i="1"/>
  <c r="H8" i="1"/>
  <c r="G8" i="1"/>
  <c r="F8" i="1"/>
  <c r="O7" i="1"/>
  <c r="N7" i="1"/>
  <c r="H7" i="1"/>
  <c r="G7" i="1"/>
  <c r="F7" i="1"/>
  <c r="O6" i="1"/>
  <c r="N6" i="1"/>
  <c r="H6" i="1"/>
  <c r="G6" i="1"/>
  <c r="F6" i="1"/>
  <c r="O5" i="1"/>
  <c r="N5" i="1"/>
  <c r="H5" i="1"/>
  <c r="G5" i="1"/>
  <c r="F5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<sst xmlns="http://schemas.openxmlformats.org/spreadsheetml/2006/main" count="65" uniqueCount="61">
  <si>
    <t>Pašvaldību 2023.gada pamatbudžets (plāns un izpilde uz 30.04.2023.), EUR</t>
  </si>
  <si>
    <t xml:space="preserve">Pašvaldība </t>
  </si>
  <si>
    <t xml:space="preserve">Ieņēmumi </t>
  </si>
  <si>
    <t xml:space="preserve">Izdevumi </t>
  </si>
  <si>
    <t xml:space="preserve">Ieņēmumu pārsniegums vai deficīts </t>
  </si>
  <si>
    <t>Finansēšana/ izpilde</t>
  </si>
  <si>
    <t>Naudas līdzekļu atlikums gada sākumā</t>
  </si>
  <si>
    <t>Naudas līdzekļu atlikums uz 30.04.2023.</t>
  </si>
  <si>
    <t xml:space="preserve">Atlikuma izmaiņas </t>
  </si>
  <si>
    <t>Plāns</t>
  </si>
  <si>
    <t>Izpilde</t>
  </si>
  <si>
    <t>Naudas līdzekļi un noguldījumi (atlikuma izmaiņas)</t>
  </si>
  <si>
    <t xml:space="preserve">Aizņēmumi </t>
  </si>
  <si>
    <t>Aizdevumi</t>
  </si>
  <si>
    <t>Akcijas un cita līdzdalība komersantu pašu kapitālā</t>
  </si>
  <si>
    <t>Eur</t>
  </si>
  <si>
    <t>%</t>
  </si>
  <si>
    <t>Pilsētas un novadi kopā</t>
  </si>
  <si>
    <t>Rīga</t>
  </si>
  <si>
    <t>Daugavpils</t>
  </si>
  <si>
    <t>Jelgava</t>
  </si>
  <si>
    <t>Jūrmala</t>
  </si>
  <si>
    <t>Liepāja</t>
  </si>
  <si>
    <t>Rēzekne</t>
  </si>
  <si>
    <t>Ventspils</t>
  </si>
  <si>
    <t>Aizkraukles novads</t>
  </si>
  <si>
    <t>Alūksnes novads</t>
  </si>
  <si>
    <t>Augšdaugavas novads</t>
  </si>
  <si>
    <t>Ādažu novads</t>
  </si>
  <si>
    <t>Balvu novads</t>
  </si>
  <si>
    <t>Bauskas novads</t>
  </si>
  <si>
    <t>Cēsu novads</t>
  </si>
  <si>
    <t>Dienvidkurzemes novads</t>
  </si>
  <si>
    <t>Dobeles novads</t>
  </si>
  <si>
    <t>Gulbenes novads</t>
  </si>
  <si>
    <t>Jelgavas novads</t>
  </si>
  <si>
    <t>Jēkabpils novads</t>
  </si>
  <si>
    <t>Krāslavas novads</t>
  </si>
  <si>
    <t>Kuldīgas novads</t>
  </si>
  <si>
    <t>Ķekavas novads</t>
  </si>
  <si>
    <t>Limbažu novads</t>
  </si>
  <si>
    <t>Līvānu novads</t>
  </si>
  <si>
    <t>Ludzas novads</t>
  </si>
  <si>
    <t>Madonas novads</t>
  </si>
  <si>
    <t>Mārupes novads</t>
  </si>
  <si>
    <t>Ogres novads</t>
  </si>
  <si>
    <t>Olaines novads</t>
  </si>
  <si>
    <t>Preiļu novads</t>
  </si>
  <si>
    <t>Rēzeknes novads</t>
  </si>
  <si>
    <t>Ropažu novads</t>
  </si>
  <si>
    <t>Salaspils novads</t>
  </si>
  <si>
    <t>Saldus novads</t>
  </si>
  <si>
    <t>Saulkrastu novads</t>
  </si>
  <si>
    <t>Siguldas novads</t>
  </si>
  <si>
    <t>Smiltenes novads</t>
  </si>
  <si>
    <t>Talsu novads</t>
  </si>
  <si>
    <t>Tukuma novads</t>
  </si>
  <si>
    <t>Valkas novads</t>
  </si>
  <si>
    <t>Valmieras novads</t>
  </si>
  <si>
    <t>Varakļānu novads</t>
  </si>
  <si>
    <t>Ventspils novads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</si>
</sst>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Times New Roman"/>
      <family val="2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name val="Arial"/>
      <family val="2"/>
      <charset val="186"/>
    </font>
    <font>
      <sz val="1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4" fillId="0" borderId="0"/>
  </cellStyleXfs>
  <cellXfs count="46">
    <xf numFmtId="0" fontId="0" fillId="0" borderId="0" xfId="0"/>
    <xf numFmtId="3" fontId="1" fillId="0" borderId="0" xfId="0" applyNumberFormat="1" applyFont="1" applyAlignment="1">
      <alignment horizontal="center" vertical="center"/>
    </xf>
    <xf numFmtId="0" fontId="2" fillId="0" borderId="0" xfId="0" applyFont="1"/>
    <xf numFmtId="3" fontId="2" fillId="0" borderId="0" xfId="0" applyNumberFormat="1" applyFont="1" applyAlignment="1">
      <alignment horizontal="right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/>
    </xf>
    <xf numFmtId="49" fontId="3" fillId="0" borderId="5" xfId="1" applyNumberFormat="1" applyFont="1" applyBorder="1" applyAlignment="1">
      <alignment horizontal="center" vertical="center"/>
    </xf>
    <xf numFmtId="49" fontId="3" fillId="0" borderId="3" xfId="1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3" fontId="5" fillId="0" borderId="0" xfId="0" applyNumberFormat="1" applyFont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49" fontId="3" fillId="0" borderId="8" xfId="1" applyNumberFormat="1" applyFont="1" applyBorder="1" applyAlignment="1">
      <alignment horizontal="center" vertical="center" wrapText="1"/>
    </xf>
    <xf numFmtId="49" fontId="3" fillId="0" borderId="9" xfId="1" applyNumberFormat="1" applyFont="1" applyBorder="1" applyAlignment="1">
      <alignment horizontal="center" vertical="center" wrapText="1"/>
    </xf>
    <xf numFmtId="49" fontId="3" fillId="0" borderId="7" xfId="1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3" fontId="3" fillId="0" borderId="6" xfId="1" applyNumberFormat="1" applyFont="1" applyBorder="1" applyAlignment="1">
      <alignment horizontal="right" vertical="center"/>
    </xf>
    <xf numFmtId="3" fontId="3" fillId="2" borderId="7" xfId="1" applyNumberFormat="1" applyFont="1" applyFill="1" applyBorder="1" applyAlignment="1">
      <alignment horizontal="right" vertical="center"/>
    </xf>
    <xf numFmtId="3" fontId="3" fillId="0" borderId="7" xfId="1" applyNumberFormat="1" applyFont="1" applyBorder="1" applyAlignment="1">
      <alignment horizontal="right" vertical="center"/>
    </xf>
    <xf numFmtId="3" fontId="3" fillId="0" borderId="8" xfId="1" applyNumberFormat="1" applyFont="1" applyBorder="1" applyAlignment="1">
      <alignment horizontal="right" vertical="center"/>
    </xf>
    <xf numFmtId="3" fontId="3" fillId="0" borderId="9" xfId="1" applyNumberFormat="1" applyFont="1" applyBorder="1" applyAlignment="1">
      <alignment horizontal="right" vertical="center"/>
    </xf>
    <xf numFmtId="3" fontId="3" fillId="0" borderId="9" xfId="0" applyNumberFormat="1" applyFont="1" applyBorder="1" applyAlignment="1">
      <alignment horizontal="right" vertical="center"/>
    </xf>
    <xf numFmtId="9" fontId="3" fillId="0" borderId="7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5" fillId="0" borderId="1" xfId="2" applyFont="1" applyBorder="1" applyAlignment="1">
      <alignment vertical="center"/>
    </xf>
    <xf numFmtId="3" fontId="5" fillId="0" borderId="6" xfId="3" applyNumberFormat="1" applyFont="1" applyBorder="1" applyAlignment="1">
      <alignment horizontal="right" vertical="center"/>
    </xf>
    <xf numFmtId="3" fontId="5" fillId="0" borderId="7" xfId="3" applyNumberFormat="1" applyFont="1" applyBorder="1" applyAlignment="1">
      <alignment horizontal="right" vertical="center"/>
    </xf>
    <xf numFmtId="3" fontId="5" fillId="0" borderId="6" xfId="1" applyNumberFormat="1" applyFont="1" applyBorder="1" applyAlignment="1">
      <alignment horizontal="right" vertical="center"/>
    </xf>
    <xf numFmtId="3" fontId="5" fillId="0" borderId="7" xfId="1" applyNumberFormat="1" applyFont="1" applyBorder="1" applyAlignment="1">
      <alignment horizontal="right" vertical="center"/>
    </xf>
    <xf numFmtId="3" fontId="5" fillId="0" borderId="8" xfId="1" applyNumberFormat="1" applyFont="1" applyBorder="1" applyAlignment="1">
      <alignment horizontal="right" vertical="center"/>
    </xf>
    <xf numFmtId="3" fontId="5" fillId="0" borderId="9" xfId="3" applyNumberFormat="1" applyFont="1" applyBorder="1" applyAlignment="1">
      <alignment horizontal="right" vertical="center"/>
    </xf>
    <xf numFmtId="3" fontId="5" fillId="0" borderId="9" xfId="0" applyNumberFormat="1" applyFont="1" applyBorder="1" applyAlignment="1">
      <alignment horizontal="right" vertical="center"/>
    </xf>
    <xf numFmtId="3" fontId="5" fillId="0" borderId="7" xfId="0" applyNumberFormat="1" applyFont="1" applyBorder="1" applyAlignment="1">
      <alignment horizontal="right" vertical="center"/>
    </xf>
    <xf numFmtId="9" fontId="5" fillId="0" borderId="7" xfId="0" applyNumberFormat="1" applyFont="1" applyBorder="1" applyAlignment="1">
      <alignment horizontal="right" vertical="center"/>
    </xf>
    <xf numFmtId="0" fontId="5" fillId="0" borderId="1" xfId="2" applyFont="1" applyBorder="1" applyAlignment="1">
      <alignment horizontal="left" vertical="top"/>
    </xf>
  </cellXfs>
  <cellStyles count="4">
    <cellStyle name="Normal" xfId="0" builtinId="0"/>
    <cellStyle name="Normal 10" xfId="3" xr:uid="{3E68AEDA-90B0-4528-8A8A-B440ADA774D4}"/>
    <cellStyle name="Normal 2" xfId="1" xr:uid="{317B3E80-6BBD-4A4A-BE33-811C6A7CF0F4}"/>
    <cellStyle name="Normal 3" xfId="2" xr:uid="{BAFCE59D-CEF2-459A-B4BB-7B28CD07E43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2DC4B-F73E-416D-8730-7EB1EF89B1A1}">
  <dimension ref="A1:O47"/>
  <sheetViews>
    <sheetView tabSelected="1" view="pageLayout" zoomScaleNormal="100" workbookViewId="0">
      <selection activeCell="G12" sqref="G12"/>
    </sheetView>
  </sheetViews>
  <sheetFormatPr defaultColWidth="9" defaultRowHeight="15" x14ac:dyDescent="0.25"/>
  <cols>
    <col min="1" max="1" width="20.875" style="16" customWidth="1"/>
    <col min="2" max="2" width="12.75" style="16" customWidth="1"/>
    <col min="3" max="3" width="14.125" style="16" customWidth="1"/>
    <col min="4" max="4" width="12.375" style="16" bestFit="1" customWidth="1"/>
    <col min="5" max="5" width="12.125" style="16" customWidth="1"/>
    <col min="6" max="7" width="12.75" style="16" customWidth="1"/>
    <col min="8" max="11" width="12" style="16" customWidth="1"/>
    <col min="12" max="12" width="12.875" style="16" customWidth="1"/>
    <col min="13" max="13" width="13.625" style="16" customWidth="1"/>
    <col min="14" max="14" width="12.125" style="16" customWidth="1"/>
    <col min="15" max="15" width="9" style="16"/>
    <col min="16" max="16" width="9.5" style="16" bestFit="1" customWidth="1"/>
    <col min="17" max="16384" width="9" style="16"/>
  </cols>
  <sheetData>
    <row r="1" spans="1:15" s="3" customFormat="1" ht="19.5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5" ht="36.75" customHeight="1" x14ac:dyDescent="0.25">
      <c r="A2" s="4" t="s">
        <v>1</v>
      </c>
      <c r="B2" s="5" t="s">
        <v>2</v>
      </c>
      <c r="C2" s="6"/>
      <c r="D2" s="7" t="s">
        <v>3</v>
      </c>
      <c r="E2" s="8"/>
      <c r="F2" s="9" t="s">
        <v>4</v>
      </c>
      <c r="G2" s="10"/>
      <c r="H2" s="11" t="s">
        <v>5</v>
      </c>
      <c r="I2" s="12"/>
      <c r="J2" s="12"/>
      <c r="K2" s="13"/>
      <c r="L2" s="9" t="s">
        <v>6</v>
      </c>
      <c r="M2" s="14" t="s">
        <v>7</v>
      </c>
      <c r="N2" s="15" t="s">
        <v>8</v>
      </c>
      <c r="O2" s="8"/>
    </row>
    <row r="3" spans="1:15" s="25" customFormat="1" ht="81" customHeight="1" x14ac:dyDescent="0.25">
      <c r="A3" s="4"/>
      <c r="B3" s="17" t="s">
        <v>9</v>
      </c>
      <c r="C3" s="18" t="s">
        <v>10</v>
      </c>
      <c r="D3" s="17" t="s">
        <v>9</v>
      </c>
      <c r="E3" s="18" t="s">
        <v>10</v>
      </c>
      <c r="F3" s="17" t="s">
        <v>9</v>
      </c>
      <c r="G3" s="18" t="s">
        <v>10</v>
      </c>
      <c r="H3" s="19" t="s">
        <v>11</v>
      </c>
      <c r="I3" s="20" t="s">
        <v>12</v>
      </c>
      <c r="J3" s="20" t="s">
        <v>13</v>
      </c>
      <c r="K3" s="21" t="s">
        <v>14</v>
      </c>
      <c r="L3" s="22"/>
      <c r="M3" s="23"/>
      <c r="N3" s="24" t="s">
        <v>15</v>
      </c>
      <c r="O3" s="18" t="s">
        <v>16</v>
      </c>
    </row>
    <row r="4" spans="1:15" s="34" customFormat="1" ht="20.25" customHeight="1" x14ac:dyDescent="0.25">
      <c r="A4" s="26" t="s">
        <v>17</v>
      </c>
      <c r="B4" s="27">
        <f>SUM(B5:B47)</f>
        <v>3391943720</v>
      </c>
      <c r="C4" s="28">
        <f>SUM(C5:C47)</f>
        <v>1144507347</v>
      </c>
      <c r="D4" s="27">
        <f>SUM(D5:D47)</f>
        <v>4087195927</v>
      </c>
      <c r="E4" s="28">
        <f>SUM(E5:E47)</f>
        <v>1100650247</v>
      </c>
      <c r="F4" s="27">
        <f t="shared" ref="F4:G35" si="0">B4-D4</f>
        <v>-695252207</v>
      </c>
      <c r="G4" s="29">
        <f t="shared" si="0"/>
        <v>43857100</v>
      </c>
      <c r="H4" s="30">
        <f>L4-M4</f>
        <v>-11680998</v>
      </c>
      <c r="I4" s="31">
        <f>SUM(I5:I47)</f>
        <v>-30774751</v>
      </c>
      <c r="J4" s="31">
        <f>SUM(J5:J47)</f>
        <v>4122</v>
      </c>
      <c r="K4" s="29">
        <f>SUM(K5:K47)</f>
        <v>-1405473</v>
      </c>
      <c r="L4" s="27">
        <f>SUM(L5:L47)</f>
        <v>634630312</v>
      </c>
      <c r="M4" s="31">
        <f>SUM(M5:M47)</f>
        <v>646311310</v>
      </c>
      <c r="N4" s="32">
        <f t="shared" ref="N4:N47" si="1">M4-L4</f>
        <v>11680998</v>
      </c>
      <c r="O4" s="33">
        <f t="shared" ref="O4:O47" si="2">M4/L4-1</f>
        <v>1.8405988146371399E-2</v>
      </c>
    </row>
    <row r="5" spans="1:15" x14ac:dyDescent="0.25">
      <c r="A5" s="35" t="s">
        <v>18</v>
      </c>
      <c r="B5" s="36">
        <v>1192119376</v>
      </c>
      <c r="C5" s="37">
        <v>382810315</v>
      </c>
      <c r="D5" s="36">
        <v>1404135461</v>
      </c>
      <c r="E5" s="37">
        <v>378799177</v>
      </c>
      <c r="F5" s="38">
        <f>B5-D5</f>
        <v>-212016085</v>
      </c>
      <c r="G5" s="39">
        <f t="shared" si="0"/>
        <v>4011138</v>
      </c>
      <c r="H5" s="40">
        <f>L5-M5</f>
        <v>12353478</v>
      </c>
      <c r="I5" s="41">
        <v>-16364616</v>
      </c>
      <c r="J5" s="42">
        <v>0</v>
      </c>
      <c r="K5" s="43">
        <v>0</v>
      </c>
      <c r="L5" s="36">
        <v>191302232</v>
      </c>
      <c r="M5" s="41">
        <v>178948754</v>
      </c>
      <c r="N5" s="42">
        <f t="shared" si="1"/>
        <v>-12353478</v>
      </c>
      <c r="O5" s="44">
        <f t="shared" si="2"/>
        <v>-6.4575712843747635E-2</v>
      </c>
    </row>
    <row r="6" spans="1:15" x14ac:dyDescent="0.25">
      <c r="A6" s="35" t="s">
        <v>19</v>
      </c>
      <c r="B6" s="36">
        <v>116436543</v>
      </c>
      <c r="C6" s="37">
        <v>41927241</v>
      </c>
      <c r="D6" s="36">
        <v>126979936</v>
      </c>
      <c r="E6" s="37">
        <v>39728503</v>
      </c>
      <c r="F6" s="38">
        <f t="shared" si="0"/>
        <v>-10543393</v>
      </c>
      <c r="G6" s="39">
        <f t="shared" si="0"/>
        <v>2198738</v>
      </c>
      <c r="H6" s="40">
        <f t="shared" ref="H6:H47" si="3">L6-M6</f>
        <v>3218381</v>
      </c>
      <c r="I6" s="41">
        <v>-5382264</v>
      </c>
      <c r="J6" s="42">
        <v>0</v>
      </c>
      <c r="K6" s="43">
        <v>-34855</v>
      </c>
      <c r="L6" s="36">
        <v>15483121</v>
      </c>
      <c r="M6" s="41">
        <v>12264740</v>
      </c>
      <c r="N6" s="42">
        <f t="shared" si="1"/>
        <v>-3218381</v>
      </c>
      <c r="O6" s="44">
        <f t="shared" si="2"/>
        <v>-0.20786384088841003</v>
      </c>
    </row>
    <row r="7" spans="1:15" x14ac:dyDescent="0.25">
      <c r="A7" s="35" t="s">
        <v>20</v>
      </c>
      <c r="B7" s="36">
        <v>88771074</v>
      </c>
      <c r="C7" s="37">
        <v>31762605</v>
      </c>
      <c r="D7" s="36">
        <v>115025056</v>
      </c>
      <c r="E7" s="37">
        <v>34302623</v>
      </c>
      <c r="F7" s="38">
        <f t="shared" si="0"/>
        <v>-26253982</v>
      </c>
      <c r="G7" s="39">
        <f t="shared" si="0"/>
        <v>-2540018</v>
      </c>
      <c r="H7" s="40">
        <f t="shared" si="3"/>
        <v>535069</v>
      </c>
      <c r="I7" s="41">
        <v>2194493</v>
      </c>
      <c r="J7" s="42">
        <v>0</v>
      </c>
      <c r="K7" s="43">
        <v>-189544</v>
      </c>
      <c r="L7" s="36">
        <v>16412415</v>
      </c>
      <c r="M7" s="41">
        <v>15877346</v>
      </c>
      <c r="N7" s="42">
        <f t="shared" si="1"/>
        <v>-535069</v>
      </c>
      <c r="O7" s="44">
        <f t="shared" si="2"/>
        <v>-3.2601478819540008E-2</v>
      </c>
    </row>
    <row r="8" spans="1:15" x14ac:dyDescent="0.25">
      <c r="A8" s="35" t="s">
        <v>21</v>
      </c>
      <c r="B8" s="36">
        <v>102459837</v>
      </c>
      <c r="C8" s="37">
        <v>33474238</v>
      </c>
      <c r="D8" s="36">
        <v>133559141</v>
      </c>
      <c r="E8" s="37">
        <v>30025576</v>
      </c>
      <c r="F8" s="38">
        <f t="shared" si="0"/>
        <v>-31099304</v>
      </c>
      <c r="G8" s="39">
        <f t="shared" si="0"/>
        <v>3448662</v>
      </c>
      <c r="H8" s="40">
        <f t="shared" si="3"/>
        <v>-2346955</v>
      </c>
      <c r="I8" s="41">
        <v>-1088228</v>
      </c>
      <c r="J8" s="42">
        <v>0</v>
      </c>
      <c r="K8" s="43">
        <v>-13479</v>
      </c>
      <c r="L8" s="36">
        <v>16752298</v>
      </c>
      <c r="M8" s="41">
        <v>19099253</v>
      </c>
      <c r="N8" s="42">
        <f t="shared" si="1"/>
        <v>2346955</v>
      </c>
      <c r="O8" s="44">
        <f t="shared" si="2"/>
        <v>0.1400974958778789</v>
      </c>
    </row>
    <row r="9" spans="1:15" x14ac:dyDescent="0.25">
      <c r="A9" s="35" t="s">
        <v>22</v>
      </c>
      <c r="B9" s="36">
        <v>109534117</v>
      </c>
      <c r="C9" s="37">
        <v>38820522</v>
      </c>
      <c r="D9" s="36">
        <v>139659247</v>
      </c>
      <c r="E9" s="37">
        <v>39131633</v>
      </c>
      <c r="F9" s="38">
        <f t="shared" si="0"/>
        <v>-30125130</v>
      </c>
      <c r="G9" s="39">
        <f t="shared" si="0"/>
        <v>-311111</v>
      </c>
      <c r="H9" s="40">
        <f t="shared" si="3"/>
        <v>1200667</v>
      </c>
      <c r="I9" s="41">
        <v>-582468</v>
      </c>
      <c r="J9" s="42">
        <v>0</v>
      </c>
      <c r="K9" s="43">
        <v>-307088</v>
      </c>
      <c r="L9" s="36">
        <v>24050391</v>
      </c>
      <c r="M9" s="41">
        <v>22849724</v>
      </c>
      <c r="N9" s="42">
        <f t="shared" si="1"/>
        <v>-1200667</v>
      </c>
      <c r="O9" s="44">
        <f t="shared" si="2"/>
        <v>-4.9922972146274058E-2</v>
      </c>
    </row>
    <row r="10" spans="1:15" x14ac:dyDescent="0.25">
      <c r="A10" s="35" t="s">
        <v>23</v>
      </c>
      <c r="B10" s="36">
        <v>44024669</v>
      </c>
      <c r="C10" s="37">
        <v>15324312</v>
      </c>
      <c r="D10" s="36">
        <v>53218818</v>
      </c>
      <c r="E10" s="37">
        <v>15028158</v>
      </c>
      <c r="F10" s="38">
        <f t="shared" si="0"/>
        <v>-9194149</v>
      </c>
      <c r="G10" s="39">
        <f t="shared" si="0"/>
        <v>296154</v>
      </c>
      <c r="H10" s="40">
        <f t="shared" si="3"/>
        <v>110662</v>
      </c>
      <c r="I10" s="41">
        <v>-406816</v>
      </c>
      <c r="J10" s="42">
        <v>0</v>
      </c>
      <c r="K10" s="43">
        <v>0</v>
      </c>
      <c r="L10" s="36">
        <v>6982522</v>
      </c>
      <c r="M10" s="41">
        <v>6871860</v>
      </c>
      <c r="N10" s="42">
        <f t="shared" si="1"/>
        <v>-110662</v>
      </c>
      <c r="O10" s="44">
        <f t="shared" si="2"/>
        <v>-1.5848428404522052E-2</v>
      </c>
    </row>
    <row r="11" spans="1:15" x14ac:dyDescent="0.25">
      <c r="A11" s="35" t="s">
        <v>24</v>
      </c>
      <c r="B11" s="36">
        <v>64261594</v>
      </c>
      <c r="C11" s="37">
        <v>19946843</v>
      </c>
      <c r="D11" s="36">
        <v>86032980</v>
      </c>
      <c r="E11" s="37">
        <v>19805654</v>
      </c>
      <c r="F11" s="38">
        <f t="shared" si="0"/>
        <v>-21771386</v>
      </c>
      <c r="G11" s="39">
        <f t="shared" si="0"/>
        <v>141189</v>
      </c>
      <c r="H11" s="40">
        <f t="shared" si="3"/>
        <v>676136</v>
      </c>
      <c r="I11" s="41">
        <v>-821447</v>
      </c>
      <c r="J11" s="42">
        <v>4122</v>
      </c>
      <c r="K11" s="43">
        <v>0</v>
      </c>
      <c r="L11" s="36">
        <v>21837642</v>
      </c>
      <c r="M11" s="41">
        <v>21161506</v>
      </c>
      <c r="N11" s="42">
        <f t="shared" si="1"/>
        <v>-676136</v>
      </c>
      <c r="O11" s="44">
        <f t="shared" si="2"/>
        <v>-3.0961950928584669E-2</v>
      </c>
    </row>
    <row r="12" spans="1:15" x14ac:dyDescent="0.25">
      <c r="A12" s="35" t="s">
        <v>25</v>
      </c>
      <c r="B12" s="36">
        <v>44457213</v>
      </c>
      <c r="C12" s="37">
        <v>16246157</v>
      </c>
      <c r="D12" s="36">
        <v>54169726</v>
      </c>
      <c r="E12" s="37">
        <v>16248272</v>
      </c>
      <c r="F12" s="38">
        <f t="shared" si="0"/>
        <v>-9712513</v>
      </c>
      <c r="G12" s="39">
        <f t="shared" si="0"/>
        <v>-2115</v>
      </c>
      <c r="H12" s="40">
        <f t="shared" si="3"/>
        <v>584261</v>
      </c>
      <c r="I12" s="41">
        <v>-582146</v>
      </c>
      <c r="J12" s="42">
        <v>0</v>
      </c>
      <c r="K12" s="43">
        <v>0</v>
      </c>
      <c r="L12" s="36">
        <v>12373299</v>
      </c>
      <c r="M12" s="41">
        <v>11789038</v>
      </c>
      <c r="N12" s="42">
        <f t="shared" si="1"/>
        <v>-584261</v>
      </c>
      <c r="O12" s="44">
        <f t="shared" si="2"/>
        <v>-4.7219500636006662E-2</v>
      </c>
    </row>
    <row r="13" spans="1:15" x14ac:dyDescent="0.25">
      <c r="A13" s="35" t="s">
        <v>26</v>
      </c>
      <c r="B13" s="36">
        <v>22386439</v>
      </c>
      <c r="C13" s="37">
        <v>8276803</v>
      </c>
      <c r="D13" s="36">
        <v>30599582</v>
      </c>
      <c r="E13" s="37">
        <v>10699042</v>
      </c>
      <c r="F13" s="38">
        <f t="shared" si="0"/>
        <v>-8213143</v>
      </c>
      <c r="G13" s="39">
        <f t="shared" si="0"/>
        <v>-2422239</v>
      </c>
      <c r="H13" s="40">
        <f t="shared" si="3"/>
        <v>2756994</v>
      </c>
      <c r="I13" s="41">
        <v>-273030</v>
      </c>
      <c r="J13" s="42">
        <v>0</v>
      </c>
      <c r="K13" s="43">
        <v>-61725</v>
      </c>
      <c r="L13" s="36">
        <v>9095675</v>
      </c>
      <c r="M13" s="41">
        <v>6338681</v>
      </c>
      <c r="N13" s="42">
        <f t="shared" si="1"/>
        <v>-2756994</v>
      </c>
      <c r="O13" s="44">
        <f t="shared" si="2"/>
        <v>-0.30311043435478946</v>
      </c>
    </row>
    <row r="14" spans="1:15" x14ac:dyDescent="0.25">
      <c r="A14" s="35" t="s">
        <v>27</v>
      </c>
      <c r="B14" s="36">
        <v>37548702</v>
      </c>
      <c r="C14" s="37">
        <v>13901780</v>
      </c>
      <c r="D14" s="36">
        <v>46394527</v>
      </c>
      <c r="E14" s="37">
        <v>11352397</v>
      </c>
      <c r="F14" s="38">
        <f t="shared" si="0"/>
        <v>-8845825</v>
      </c>
      <c r="G14" s="39">
        <f t="shared" si="0"/>
        <v>2549383</v>
      </c>
      <c r="H14" s="40">
        <f t="shared" si="3"/>
        <v>-2001154</v>
      </c>
      <c r="I14" s="41">
        <v>-548229</v>
      </c>
      <c r="J14" s="42">
        <v>0</v>
      </c>
      <c r="K14" s="43">
        <v>0</v>
      </c>
      <c r="L14" s="36">
        <v>9006431</v>
      </c>
      <c r="M14" s="41">
        <v>11007585</v>
      </c>
      <c r="N14" s="42">
        <f t="shared" si="1"/>
        <v>2001154</v>
      </c>
      <c r="O14" s="44">
        <f t="shared" si="2"/>
        <v>0.22219167614785484</v>
      </c>
    </row>
    <row r="15" spans="1:15" x14ac:dyDescent="0.25">
      <c r="A15" s="35" t="s">
        <v>28</v>
      </c>
      <c r="B15" s="36">
        <v>46216416</v>
      </c>
      <c r="C15" s="37">
        <v>15112806</v>
      </c>
      <c r="D15" s="36">
        <v>54599578</v>
      </c>
      <c r="E15" s="37">
        <v>12726049</v>
      </c>
      <c r="F15" s="38">
        <f t="shared" si="0"/>
        <v>-8383162</v>
      </c>
      <c r="G15" s="39">
        <f t="shared" si="0"/>
        <v>2386757</v>
      </c>
      <c r="H15" s="40">
        <f t="shared" si="3"/>
        <v>-1435330</v>
      </c>
      <c r="I15" s="41">
        <v>-951427</v>
      </c>
      <c r="J15" s="42">
        <v>0</v>
      </c>
      <c r="K15" s="43">
        <v>0</v>
      </c>
      <c r="L15" s="36">
        <v>7858553</v>
      </c>
      <c r="M15" s="41">
        <v>9293883</v>
      </c>
      <c r="N15" s="42">
        <f t="shared" si="1"/>
        <v>1435330</v>
      </c>
      <c r="O15" s="44">
        <f t="shared" si="2"/>
        <v>0.18264558373532624</v>
      </c>
    </row>
    <row r="16" spans="1:15" x14ac:dyDescent="0.25">
      <c r="A16" s="35" t="s">
        <v>29</v>
      </c>
      <c r="B16" s="36">
        <v>32074342</v>
      </c>
      <c r="C16" s="37">
        <v>10933972</v>
      </c>
      <c r="D16" s="36">
        <v>36798522</v>
      </c>
      <c r="E16" s="37">
        <v>11165739</v>
      </c>
      <c r="F16" s="38">
        <f t="shared" si="0"/>
        <v>-4724180</v>
      </c>
      <c r="G16" s="39">
        <f t="shared" si="0"/>
        <v>-231767</v>
      </c>
      <c r="H16" s="40">
        <f t="shared" si="3"/>
        <v>321488</v>
      </c>
      <c r="I16" s="41">
        <v>-64230</v>
      </c>
      <c r="J16" s="42">
        <v>0</v>
      </c>
      <c r="K16" s="43">
        <v>-25491</v>
      </c>
      <c r="L16" s="36">
        <v>3391053</v>
      </c>
      <c r="M16" s="41">
        <v>3069565</v>
      </c>
      <c r="N16" s="42">
        <f t="shared" si="1"/>
        <v>-321488</v>
      </c>
      <c r="O16" s="44">
        <f t="shared" si="2"/>
        <v>-9.4804770081741596E-2</v>
      </c>
    </row>
    <row r="17" spans="1:15" x14ac:dyDescent="0.25">
      <c r="A17" s="35" t="s">
        <v>30</v>
      </c>
      <c r="B17" s="36">
        <v>65991439</v>
      </c>
      <c r="C17" s="37">
        <v>23969651</v>
      </c>
      <c r="D17" s="36">
        <v>89754606</v>
      </c>
      <c r="E17" s="37">
        <v>21575044</v>
      </c>
      <c r="F17" s="38">
        <f t="shared" si="0"/>
        <v>-23763167</v>
      </c>
      <c r="G17" s="39">
        <f t="shared" si="0"/>
        <v>2394607</v>
      </c>
      <c r="H17" s="40">
        <f t="shared" si="3"/>
        <v>-3942774</v>
      </c>
      <c r="I17" s="41">
        <v>1548167</v>
      </c>
      <c r="J17" s="42">
        <v>0</v>
      </c>
      <c r="K17" s="43">
        <v>0</v>
      </c>
      <c r="L17" s="36">
        <v>14210547</v>
      </c>
      <c r="M17" s="41">
        <v>18153321</v>
      </c>
      <c r="N17" s="42">
        <f t="shared" si="1"/>
        <v>3942774</v>
      </c>
      <c r="O17" s="44">
        <f t="shared" si="2"/>
        <v>0.27745406281686402</v>
      </c>
    </row>
    <row r="18" spans="1:15" ht="15.75" customHeight="1" x14ac:dyDescent="0.25">
      <c r="A18" s="35" t="s">
        <v>31</v>
      </c>
      <c r="B18" s="36">
        <v>76145613</v>
      </c>
      <c r="C18" s="37">
        <v>28871518</v>
      </c>
      <c r="D18" s="36">
        <v>95943496</v>
      </c>
      <c r="E18" s="37">
        <v>25860044</v>
      </c>
      <c r="F18" s="38">
        <f t="shared" si="0"/>
        <v>-19797883</v>
      </c>
      <c r="G18" s="39">
        <f t="shared" si="0"/>
        <v>3011474</v>
      </c>
      <c r="H18" s="40">
        <f t="shared" si="3"/>
        <v>-1639086</v>
      </c>
      <c r="I18" s="41">
        <v>-1005389</v>
      </c>
      <c r="J18" s="42">
        <v>0</v>
      </c>
      <c r="K18" s="43">
        <v>-366999</v>
      </c>
      <c r="L18" s="36">
        <v>17094586</v>
      </c>
      <c r="M18" s="41">
        <v>18733672</v>
      </c>
      <c r="N18" s="42">
        <f t="shared" si="1"/>
        <v>1639086</v>
      </c>
      <c r="O18" s="44">
        <f t="shared" si="2"/>
        <v>9.5883339906564613E-2</v>
      </c>
    </row>
    <row r="19" spans="1:15" x14ac:dyDescent="0.25">
      <c r="A19" s="35" t="s">
        <v>32</v>
      </c>
      <c r="B19" s="36">
        <v>58846428</v>
      </c>
      <c r="C19" s="37">
        <v>22111514</v>
      </c>
      <c r="D19" s="36">
        <v>70105914</v>
      </c>
      <c r="E19" s="37">
        <v>15327287</v>
      </c>
      <c r="F19" s="38">
        <f t="shared" si="0"/>
        <v>-11259486</v>
      </c>
      <c r="G19" s="39">
        <f t="shared" si="0"/>
        <v>6784227</v>
      </c>
      <c r="H19" s="40">
        <f t="shared" si="3"/>
        <v>-5551730</v>
      </c>
      <c r="I19" s="41">
        <v>-1232497</v>
      </c>
      <c r="J19" s="42">
        <v>0</v>
      </c>
      <c r="K19" s="43">
        <v>0</v>
      </c>
      <c r="L19" s="36">
        <v>11819079</v>
      </c>
      <c r="M19" s="41">
        <v>17370809</v>
      </c>
      <c r="N19" s="42">
        <f t="shared" si="1"/>
        <v>5551730</v>
      </c>
      <c r="O19" s="44">
        <f t="shared" si="2"/>
        <v>0.46972610979248053</v>
      </c>
    </row>
    <row r="20" spans="1:15" x14ac:dyDescent="0.25">
      <c r="A20" s="35" t="s">
        <v>33</v>
      </c>
      <c r="B20" s="36">
        <v>50732730</v>
      </c>
      <c r="C20" s="37">
        <v>18218540</v>
      </c>
      <c r="D20" s="36">
        <v>61520060</v>
      </c>
      <c r="E20" s="37">
        <v>17573603</v>
      </c>
      <c r="F20" s="38">
        <f t="shared" si="0"/>
        <v>-10787330</v>
      </c>
      <c r="G20" s="39">
        <f t="shared" si="0"/>
        <v>644937</v>
      </c>
      <c r="H20" s="40">
        <f t="shared" si="3"/>
        <v>-336016</v>
      </c>
      <c r="I20" s="41">
        <v>-308921</v>
      </c>
      <c r="J20" s="42">
        <v>0</v>
      </c>
      <c r="K20" s="43">
        <v>0</v>
      </c>
      <c r="L20" s="36">
        <v>10781937</v>
      </c>
      <c r="M20" s="41">
        <v>11117953</v>
      </c>
      <c r="N20" s="42">
        <f t="shared" si="1"/>
        <v>336016</v>
      </c>
      <c r="O20" s="44">
        <f t="shared" si="2"/>
        <v>3.1164715579399038E-2</v>
      </c>
    </row>
    <row r="21" spans="1:15" x14ac:dyDescent="0.25">
      <c r="A21" s="35" t="s">
        <v>34</v>
      </c>
      <c r="B21" s="36">
        <v>37020404</v>
      </c>
      <c r="C21" s="37">
        <v>13133330</v>
      </c>
      <c r="D21" s="36">
        <v>47996447</v>
      </c>
      <c r="E21" s="37">
        <v>11559559</v>
      </c>
      <c r="F21" s="38">
        <f t="shared" si="0"/>
        <v>-10976043</v>
      </c>
      <c r="G21" s="39">
        <f t="shared" si="0"/>
        <v>1573771</v>
      </c>
      <c r="H21" s="40">
        <f t="shared" si="3"/>
        <v>-1322525</v>
      </c>
      <c r="I21" s="41">
        <v>-251246</v>
      </c>
      <c r="J21" s="42">
        <v>0</v>
      </c>
      <c r="K21" s="43">
        <v>0</v>
      </c>
      <c r="L21" s="36">
        <v>6120020</v>
      </c>
      <c r="M21" s="41">
        <v>7442545</v>
      </c>
      <c r="N21" s="42">
        <f t="shared" si="1"/>
        <v>1322525</v>
      </c>
      <c r="O21" s="44">
        <f t="shared" si="2"/>
        <v>0.21609815000604571</v>
      </c>
    </row>
    <row r="22" spans="1:15" x14ac:dyDescent="0.25">
      <c r="A22" s="35" t="s">
        <v>35</v>
      </c>
      <c r="B22" s="36">
        <v>53276361</v>
      </c>
      <c r="C22" s="37">
        <v>19423151</v>
      </c>
      <c r="D22" s="36">
        <v>64859553</v>
      </c>
      <c r="E22" s="37">
        <v>18400834</v>
      </c>
      <c r="F22" s="38">
        <f t="shared" si="0"/>
        <v>-11583192</v>
      </c>
      <c r="G22" s="39">
        <f t="shared" si="0"/>
        <v>1022317</v>
      </c>
      <c r="H22" s="40">
        <f t="shared" si="3"/>
        <v>-446923</v>
      </c>
      <c r="I22" s="41">
        <v>-575394</v>
      </c>
      <c r="J22" s="42">
        <v>0</v>
      </c>
      <c r="K22" s="43">
        <v>0</v>
      </c>
      <c r="L22" s="36">
        <v>12421497</v>
      </c>
      <c r="M22" s="41">
        <v>12868420</v>
      </c>
      <c r="N22" s="42">
        <f t="shared" si="1"/>
        <v>446923</v>
      </c>
      <c r="O22" s="44">
        <f t="shared" si="2"/>
        <v>3.597980179039606E-2</v>
      </c>
    </row>
    <row r="23" spans="1:15" x14ac:dyDescent="0.25">
      <c r="A23" s="35" t="s">
        <v>36</v>
      </c>
      <c r="B23" s="36">
        <v>62227252</v>
      </c>
      <c r="C23" s="37">
        <v>21914640</v>
      </c>
      <c r="D23" s="36">
        <v>82798891</v>
      </c>
      <c r="E23" s="37">
        <v>25400960</v>
      </c>
      <c r="F23" s="38">
        <f t="shared" si="0"/>
        <v>-20571639</v>
      </c>
      <c r="G23" s="39">
        <f t="shared" si="0"/>
        <v>-3486320</v>
      </c>
      <c r="H23" s="40">
        <f t="shared" si="3"/>
        <v>2226967</v>
      </c>
      <c r="I23" s="41">
        <v>1259353</v>
      </c>
      <c r="J23" s="42">
        <v>0</v>
      </c>
      <c r="K23" s="43">
        <v>0</v>
      </c>
      <c r="L23" s="36">
        <v>16443631</v>
      </c>
      <c r="M23" s="41">
        <v>14216664</v>
      </c>
      <c r="N23" s="42">
        <f t="shared" si="1"/>
        <v>-2226967</v>
      </c>
      <c r="O23" s="44">
        <f t="shared" si="2"/>
        <v>-0.13543036814679188</v>
      </c>
    </row>
    <row r="24" spans="1:15" x14ac:dyDescent="0.25">
      <c r="A24" s="35" t="s">
        <v>37</v>
      </c>
      <c r="B24" s="36">
        <v>34511065</v>
      </c>
      <c r="C24" s="37">
        <v>11087014</v>
      </c>
      <c r="D24" s="36">
        <v>41263477</v>
      </c>
      <c r="E24" s="37">
        <v>9219306</v>
      </c>
      <c r="F24" s="38">
        <f t="shared" si="0"/>
        <v>-6752412</v>
      </c>
      <c r="G24" s="39">
        <f t="shared" si="0"/>
        <v>1867708</v>
      </c>
      <c r="H24" s="40">
        <f t="shared" si="3"/>
        <v>-1404397</v>
      </c>
      <c r="I24" s="41">
        <v>-463311</v>
      </c>
      <c r="J24" s="42">
        <v>0</v>
      </c>
      <c r="K24" s="43">
        <v>0</v>
      </c>
      <c r="L24" s="36">
        <v>6441647</v>
      </c>
      <c r="M24" s="41">
        <v>7846044</v>
      </c>
      <c r="N24" s="42">
        <f t="shared" si="1"/>
        <v>1404397</v>
      </c>
      <c r="O24" s="44">
        <f t="shared" si="2"/>
        <v>0.21801831115551651</v>
      </c>
    </row>
    <row r="25" spans="1:15" x14ac:dyDescent="0.25">
      <c r="A25" s="45" t="s">
        <v>38</v>
      </c>
      <c r="B25" s="36">
        <v>49966197</v>
      </c>
      <c r="C25" s="37">
        <v>18133436</v>
      </c>
      <c r="D25" s="36">
        <v>57866695</v>
      </c>
      <c r="E25" s="37">
        <v>16437942</v>
      </c>
      <c r="F25" s="38">
        <f t="shared" si="0"/>
        <v>-7900498</v>
      </c>
      <c r="G25" s="39">
        <f t="shared" si="0"/>
        <v>1695494</v>
      </c>
      <c r="H25" s="40">
        <f t="shared" si="3"/>
        <v>-1019524</v>
      </c>
      <c r="I25" s="41">
        <v>-675970</v>
      </c>
      <c r="J25" s="42">
        <v>0</v>
      </c>
      <c r="K25" s="43">
        <v>0</v>
      </c>
      <c r="L25" s="36">
        <v>4073982</v>
      </c>
      <c r="M25" s="41">
        <v>5093506</v>
      </c>
      <c r="N25" s="42">
        <f t="shared" si="1"/>
        <v>1019524</v>
      </c>
      <c r="O25" s="44">
        <f t="shared" si="2"/>
        <v>0.25025245570549903</v>
      </c>
    </row>
    <row r="26" spans="1:15" x14ac:dyDescent="0.25">
      <c r="A26" s="35" t="s">
        <v>39</v>
      </c>
      <c r="B26" s="36">
        <v>57177612</v>
      </c>
      <c r="C26" s="37">
        <v>20076990</v>
      </c>
      <c r="D26" s="36">
        <v>66333012</v>
      </c>
      <c r="E26" s="37">
        <v>17256799</v>
      </c>
      <c r="F26" s="38">
        <f t="shared" si="0"/>
        <v>-9155400</v>
      </c>
      <c r="G26" s="39">
        <f t="shared" si="0"/>
        <v>2820191</v>
      </c>
      <c r="H26" s="40">
        <f t="shared" si="3"/>
        <v>-2062920</v>
      </c>
      <c r="I26" s="41">
        <v>-757271</v>
      </c>
      <c r="J26" s="42">
        <v>0</v>
      </c>
      <c r="K26" s="43">
        <v>0</v>
      </c>
      <c r="L26" s="36">
        <v>10710660</v>
      </c>
      <c r="M26" s="41">
        <v>12773580</v>
      </c>
      <c r="N26" s="42">
        <f t="shared" si="1"/>
        <v>2062920</v>
      </c>
      <c r="O26" s="44">
        <f t="shared" si="2"/>
        <v>0.19260437732128555</v>
      </c>
    </row>
    <row r="27" spans="1:15" x14ac:dyDescent="0.25">
      <c r="A27" s="35" t="s">
        <v>40</v>
      </c>
      <c r="B27" s="36">
        <v>39456676</v>
      </c>
      <c r="C27" s="37">
        <v>15275682</v>
      </c>
      <c r="D27" s="36">
        <v>45997489</v>
      </c>
      <c r="E27" s="37">
        <v>12563854</v>
      </c>
      <c r="F27" s="38">
        <f t="shared" si="0"/>
        <v>-6540813</v>
      </c>
      <c r="G27" s="39">
        <f t="shared" si="0"/>
        <v>2711828</v>
      </c>
      <c r="H27" s="40">
        <f t="shared" si="3"/>
        <v>-1485688</v>
      </c>
      <c r="I27" s="41">
        <v>-1167306</v>
      </c>
      <c r="J27" s="42">
        <v>0</v>
      </c>
      <c r="K27" s="43">
        <v>-58834</v>
      </c>
      <c r="L27" s="36">
        <v>9152840</v>
      </c>
      <c r="M27" s="41">
        <v>10638528</v>
      </c>
      <c r="N27" s="42">
        <f t="shared" si="1"/>
        <v>1485688</v>
      </c>
      <c r="O27" s="44">
        <f t="shared" si="2"/>
        <v>0.1623198919679576</v>
      </c>
    </row>
    <row r="28" spans="1:15" x14ac:dyDescent="0.25">
      <c r="A28" s="35" t="s">
        <v>41</v>
      </c>
      <c r="B28" s="36">
        <v>14660195</v>
      </c>
      <c r="C28" s="37">
        <v>5247673</v>
      </c>
      <c r="D28" s="36">
        <v>18469737</v>
      </c>
      <c r="E28" s="37">
        <v>4819400</v>
      </c>
      <c r="F28" s="38">
        <f t="shared" si="0"/>
        <v>-3809542</v>
      </c>
      <c r="G28" s="39">
        <f t="shared" si="0"/>
        <v>428273</v>
      </c>
      <c r="H28" s="40">
        <f t="shared" si="3"/>
        <v>-226918</v>
      </c>
      <c r="I28" s="41">
        <v>-201355</v>
      </c>
      <c r="J28" s="42">
        <v>0</v>
      </c>
      <c r="K28" s="43">
        <v>0</v>
      </c>
      <c r="L28" s="36">
        <v>2719392</v>
      </c>
      <c r="M28" s="41">
        <v>2946310</v>
      </c>
      <c r="N28" s="42">
        <f t="shared" si="1"/>
        <v>226918</v>
      </c>
      <c r="O28" s="44">
        <f t="shared" si="2"/>
        <v>8.3444387568986089E-2</v>
      </c>
    </row>
    <row r="29" spans="1:15" x14ac:dyDescent="0.25">
      <c r="A29" s="35" t="s">
        <v>42</v>
      </c>
      <c r="B29" s="36">
        <v>30910817</v>
      </c>
      <c r="C29" s="37">
        <v>11394862</v>
      </c>
      <c r="D29" s="36">
        <v>36305080</v>
      </c>
      <c r="E29" s="37">
        <v>11640899</v>
      </c>
      <c r="F29" s="38">
        <f t="shared" si="0"/>
        <v>-5394263</v>
      </c>
      <c r="G29" s="39">
        <f t="shared" si="0"/>
        <v>-246037</v>
      </c>
      <c r="H29" s="40">
        <f t="shared" si="3"/>
        <v>288472</v>
      </c>
      <c r="I29" s="41">
        <v>-42435</v>
      </c>
      <c r="J29" s="42">
        <v>0</v>
      </c>
      <c r="K29" s="43">
        <v>0</v>
      </c>
      <c r="L29" s="36">
        <v>5773935</v>
      </c>
      <c r="M29" s="41">
        <v>5485463</v>
      </c>
      <c r="N29" s="42">
        <f t="shared" si="1"/>
        <v>-288472</v>
      </c>
      <c r="O29" s="44">
        <f t="shared" si="2"/>
        <v>-4.9961075072719074E-2</v>
      </c>
    </row>
    <row r="30" spans="1:15" x14ac:dyDescent="0.25">
      <c r="A30" s="35" t="s">
        <v>43</v>
      </c>
      <c r="B30" s="36">
        <v>42252843</v>
      </c>
      <c r="C30" s="37">
        <v>15888693</v>
      </c>
      <c r="D30" s="36">
        <v>47347936</v>
      </c>
      <c r="E30" s="37">
        <v>13870885</v>
      </c>
      <c r="F30" s="38">
        <f t="shared" si="0"/>
        <v>-5095093</v>
      </c>
      <c r="G30" s="39">
        <f t="shared" si="0"/>
        <v>2017808</v>
      </c>
      <c r="H30" s="40">
        <f t="shared" si="3"/>
        <v>-1925069</v>
      </c>
      <c r="I30" s="41">
        <v>-92739</v>
      </c>
      <c r="J30" s="42">
        <v>0</v>
      </c>
      <c r="K30" s="43">
        <v>0</v>
      </c>
      <c r="L30" s="36">
        <v>10049197</v>
      </c>
      <c r="M30" s="41">
        <v>11974266</v>
      </c>
      <c r="N30" s="42">
        <f t="shared" si="1"/>
        <v>1925069</v>
      </c>
      <c r="O30" s="44">
        <f t="shared" si="2"/>
        <v>0.19156446032454144</v>
      </c>
    </row>
    <row r="31" spans="1:15" x14ac:dyDescent="0.25">
      <c r="A31" s="35" t="s">
        <v>44</v>
      </c>
      <c r="B31" s="36">
        <v>75402284</v>
      </c>
      <c r="C31" s="37">
        <v>25534799</v>
      </c>
      <c r="D31" s="36">
        <v>88575496</v>
      </c>
      <c r="E31" s="37">
        <v>20140116</v>
      </c>
      <c r="F31" s="38">
        <f t="shared" si="0"/>
        <v>-13173212</v>
      </c>
      <c r="G31" s="39">
        <f t="shared" si="0"/>
        <v>5394683</v>
      </c>
      <c r="H31" s="40">
        <f t="shared" si="3"/>
        <v>-4570474</v>
      </c>
      <c r="I31" s="41">
        <v>-665709</v>
      </c>
      <c r="J31" s="42">
        <v>0</v>
      </c>
      <c r="K31" s="43">
        <v>-158500</v>
      </c>
      <c r="L31" s="36">
        <v>16014033</v>
      </c>
      <c r="M31" s="41">
        <v>20584507</v>
      </c>
      <c r="N31" s="42">
        <f t="shared" si="1"/>
        <v>4570474</v>
      </c>
      <c r="O31" s="44">
        <f t="shared" si="2"/>
        <v>0.28540430758447921</v>
      </c>
    </row>
    <row r="32" spans="1:15" x14ac:dyDescent="0.25">
      <c r="A32" s="35" t="s">
        <v>45</v>
      </c>
      <c r="B32" s="36">
        <v>90685036</v>
      </c>
      <c r="C32" s="37">
        <v>32430059</v>
      </c>
      <c r="D32" s="36">
        <v>116563911</v>
      </c>
      <c r="E32" s="37">
        <v>32150642</v>
      </c>
      <c r="F32" s="38">
        <f t="shared" si="0"/>
        <v>-25878875</v>
      </c>
      <c r="G32" s="39">
        <f t="shared" si="0"/>
        <v>279417</v>
      </c>
      <c r="H32" s="40">
        <f t="shared" si="3"/>
        <v>-3799371</v>
      </c>
      <c r="I32" s="41">
        <v>3519954</v>
      </c>
      <c r="J32" s="42">
        <v>0</v>
      </c>
      <c r="K32" s="43">
        <v>0</v>
      </c>
      <c r="L32" s="36">
        <v>22889426</v>
      </c>
      <c r="M32" s="41">
        <v>26688797</v>
      </c>
      <c r="N32" s="42">
        <f t="shared" si="1"/>
        <v>3799371</v>
      </c>
      <c r="O32" s="44">
        <f t="shared" si="2"/>
        <v>0.16598804181459159</v>
      </c>
    </row>
    <row r="33" spans="1:15" x14ac:dyDescent="0.25">
      <c r="A33" s="35" t="s">
        <v>46</v>
      </c>
      <c r="B33" s="36">
        <v>31058889</v>
      </c>
      <c r="C33" s="37">
        <v>9962115</v>
      </c>
      <c r="D33" s="36">
        <v>38316858</v>
      </c>
      <c r="E33" s="37">
        <v>9964771</v>
      </c>
      <c r="F33" s="38">
        <f t="shared" si="0"/>
        <v>-7257969</v>
      </c>
      <c r="G33" s="39">
        <f t="shared" si="0"/>
        <v>-2656</v>
      </c>
      <c r="H33" s="40">
        <f t="shared" si="3"/>
        <v>37952</v>
      </c>
      <c r="I33" s="41">
        <v>-27596</v>
      </c>
      <c r="J33" s="42">
        <v>0</v>
      </c>
      <c r="K33" s="43">
        <v>-7700</v>
      </c>
      <c r="L33" s="36">
        <v>6129647</v>
      </c>
      <c r="M33" s="41">
        <v>6091695</v>
      </c>
      <c r="N33" s="42">
        <f t="shared" si="1"/>
        <v>-37952</v>
      </c>
      <c r="O33" s="44">
        <f t="shared" si="2"/>
        <v>-6.1915474088475309E-3</v>
      </c>
    </row>
    <row r="34" spans="1:15" x14ac:dyDescent="0.25">
      <c r="A34" s="35" t="s">
        <v>47</v>
      </c>
      <c r="B34" s="36">
        <v>24277908</v>
      </c>
      <c r="C34" s="37">
        <v>8343693</v>
      </c>
      <c r="D34" s="36">
        <v>29908974</v>
      </c>
      <c r="E34" s="37">
        <v>7965655</v>
      </c>
      <c r="F34" s="38">
        <f t="shared" si="0"/>
        <v>-5631066</v>
      </c>
      <c r="G34" s="39">
        <f t="shared" si="0"/>
        <v>378038</v>
      </c>
      <c r="H34" s="40">
        <f t="shared" si="3"/>
        <v>-323491</v>
      </c>
      <c r="I34" s="41">
        <v>-54547</v>
      </c>
      <c r="J34" s="42">
        <v>0</v>
      </c>
      <c r="K34" s="43">
        <v>0</v>
      </c>
      <c r="L34" s="36">
        <v>5593682</v>
      </c>
      <c r="M34" s="41">
        <v>5917173</v>
      </c>
      <c r="N34" s="42">
        <f t="shared" si="1"/>
        <v>323491</v>
      </c>
      <c r="O34" s="44">
        <f t="shared" si="2"/>
        <v>5.7831496320312814E-2</v>
      </c>
    </row>
    <row r="35" spans="1:15" x14ac:dyDescent="0.25">
      <c r="A35" s="35" t="s">
        <v>48</v>
      </c>
      <c r="B35" s="36">
        <v>44383216</v>
      </c>
      <c r="C35" s="37">
        <v>14874713</v>
      </c>
      <c r="D35" s="36">
        <v>60512219</v>
      </c>
      <c r="E35" s="37">
        <v>14538911</v>
      </c>
      <c r="F35" s="38">
        <f t="shared" si="0"/>
        <v>-16129003</v>
      </c>
      <c r="G35" s="39">
        <f t="shared" si="0"/>
        <v>335802</v>
      </c>
      <c r="H35" s="40">
        <f t="shared" si="3"/>
        <v>-111734</v>
      </c>
      <c r="I35" s="41">
        <v>-224068</v>
      </c>
      <c r="J35" s="42">
        <v>0</v>
      </c>
      <c r="K35" s="43">
        <v>0</v>
      </c>
      <c r="L35" s="36">
        <v>14918294</v>
      </c>
      <c r="M35" s="41">
        <v>15030028</v>
      </c>
      <c r="N35" s="42">
        <f t="shared" si="1"/>
        <v>111734</v>
      </c>
      <c r="O35" s="44">
        <f t="shared" si="2"/>
        <v>7.4897303941052762E-3</v>
      </c>
    </row>
    <row r="36" spans="1:15" x14ac:dyDescent="0.25">
      <c r="A36" s="35" t="s">
        <v>49</v>
      </c>
      <c r="B36" s="36">
        <v>95689783</v>
      </c>
      <c r="C36" s="37">
        <v>24077993</v>
      </c>
      <c r="D36" s="36">
        <v>103609092</v>
      </c>
      <c r="E36" s="37">
        <v>24897741</v>
      </c>
      <c r="F36" s="38">
        <f t="shared" ref="F36:G47" si="4">B36-D36</f>
        <v>-7919309</v>
      </c>
      <c r="G36" s="39">
        <f t="shared" si="4"/>
        <v>-819748</v>
      </c>
      <c r="H36" s="40">
        <f t="shared" si="3"/>
        <v>843909</v>
      </c>
      <c r="I36" s="41">
        <v>-24161</v>
      </c>
      <c r="J36" s="42">
        <v>0</v>
      </c>
      <c r="K36" s="43">
        <v>0</v>
      </c>
      <c r="L36" s="36">
        <v>6087080</v>
      </c>
      <c r="M36" s="41">
        <v>5243171</v>
      </c>
      <c r="N36" s="42">
        <f t="shared" si="1"/>
        <v>-843909</v>
      </c>
      <c r="O36" s="44">
        <f t="shared" si="2"/>
        <v>-0.13863938045828217</v>
      </c>
    </row>
    <row r="37" spans="1:15" x14ac:dyDescent="0.25">
      <c r="A37" s="35" t="s">
        <v>50</v>
      </c>
      <c r="B37" s="36">
        <v>33573941</v>
      </c>
      <c r="C37" s="37">
        <v>11539904</v>
      </c>
      <c r="D37" s="36">
        <v>44653724</v>
      </c>
      <c r="E37" s="37">
        <v>10159663</v>
      </c>
      <c r="F37" s="38">
        <f t="shared" si="4"/>
        <v>-11079783</v>
      </c>
      <c r="G37" s="39">
        <f t="shared" si="4"/>
        <v>1380241</v>
      </c>
      <c r="H37" s="40">
        <f t="shared" si="3"/>
        <v>-1132982</v>
      </c>
      <c r="I37" s="41">
        <v>-247259</v>
      </c>
      <c r="J37" s="42">
        <v>0</v>
      </c>
      <c r="K37" s="43">
        <v>0</v>
      </c>
      <c r="L37" s="36">
        <v>12318819</v>
      </c>
      <c r="M37" s="41">
        <v>13451801</v>
      </c>
      <c r="N37" s="42">
        <f t="shared" si="1"/>
        <v>1132982</v>
      </c>
      <c r="O37" s="44">
        <f t="shared" si="2"/>
        <v>9.1971641112674751E-2</v>
      </c>
    </row>
    <row r="38" spans="1:15" x14ac:dyDescent="0.25">
      <c r="A38" s="35" t="s">
        <v>51</v>
      </c>
      <c r="B38" s="36">
        <v>41758700</v>
      </c>
      <c r="C38" s="37">
        <v>15934730</v>
      </c>
      <c r="D38" s="36">
        <v>47014417</v>
      </c>
      <c r="E38" s="37">
        <v>14491339</v>
      </c>
      <c r="F38" s="38">
        <f t="shared" si="4"/>
        <v>-5255717</v>
      </c>
      <c r="G38" s="39">
        <f t="shared" si="4"/>
        <v>1443391</v>
      </c>
      <c r="H38" s="40">
        <f t="shared" si="3"/>
        <v>-737773</v>
      </c>
      <c r="I38" s="41">
        <v>-705618</v>
      </c>
      <c r="J38" s="42">
        <v>0</v>
      </c>
      <c r="K38" s="43">
        <v>0</v>
      </c>
      <c r="L38" s="36">
        <v>8400110</v>
      </c>
      <c r="M38" s="41">
        <v>9137883</v>
      </c>
      <c r="N38" s="42">
        <f t="shared" si="1"/>
        <v>737773</v>
      </c>
      <c r="O38" s="44">
        <f t="shared" si="2"/>
        <v>8.7828968906359606E-2</v>
      </c>
    </row>
    <row r="39" spans="1:15" x14ac:dyDescent="0.25">
      <c r="A39" s="35" t="s">
        <v>52</v>
      </c>
      <c r="B39" s="36">
        <v>17414516</v>
      </c>
      <c r="C39" s="37">
        <v>6199857</v>
      </c>
      <c r="D39" s="36">
        <v>20012537</v>
      </c>
      <c r="E39" s="37">
        <v>5816786</v>
      </c>
      <c r="F39" s="38">
        <f t="shared" si="4"/>
        <v>-2598021</v>
      </c>
      <c r="G39" s="39">
        <f t="shared" si="4"/>
        <v>383071</v>
      </c>
      <c r="H39" s="40">
        <f t="shared" si="3"/>
        <v>-119157</v>
      </c>
      <c r="I39" s="41">
        <v>-263914</v>
      </c>
      <c r="J39" s="42">
        <v>0</v>
      </c>
      <c r="K39" s="43">
        <v>0</v>
      </c>
      <c r="L39" s="36">
        <v>4085077</v>
      </c>
      <c r="M39" s="41">
        <v>4204234</v>
      </c>
      <c r="N39" s="42">
        <f t="shared" si="1"/>
        <v>119157</v>
      </c>
      <c r="O39" s="44">
        <f t="shared" si="2"/>
        <v>2.9168850428033632E-2</v>
      </c>
    </row>
    <row r="40" spans="1:15" x14ac:dyDescent="0.25">
      <c r="A40" s="35" t="s">
        <v>53</v>
      </c>
      <c r="B40" s="36">
        <v>54582196</v>
      </c>
      <c r="C40" s="37">
        <v>17930315</v>
      </c>
      <c r="D40" s="36">
        <v>59969796</v>
      </c>
      <c r="E40" s="37">
        <v>18009261</v>
      </c>
      <c r="F40" s="38">
        <f t="shared" si="4"/>
        <v>-5387600</v>
      </c>
      <c r="G40" s="39">
        <f t="shared" si="4"/>
        <v>-78946</v>
      </c>
      <c r="H40" s="40">
        <f t="shared" si="3"/>
        <v>1085155</v>
      </c>
      <c r="I40" s="41">
        <v>-986516</v>
      </c>
      <c r="J40" s="42">
        <v>0</v>
      </c>
      <c r="K40" s="43">
        <v>-19693</v>
      </c>
      <c r="L40" s="36">
        <v>9421612</v>
      </c>
      <c r="M40" s="41">
        <v>8336457</v>
      </c>
      <c r="N40" s="42">
        <f t="shared" si="1"/>
        <v>-1085155</v>
      </c>
      <c r="O40" s="44">
        <f t="shared" si="2"/>
        <v>-0.11517721171281514</v>
      </c>
    </row>
    <row r="41" spans="1:15" x14ac:dyDescent="0.25">
      <c r="A41" s="35" t="s">
        <v>54</v>
      </c>
      <c r="B41" s="36">
        <v>33406657</v>
      </c>
      <c r="C41" s="37">
        <v>10876671</v>
      </c>
      <c r="D41" s="36">
        <v>41261437</v>
      </c>
      <c r="E41" s="37">
        <v>11632850</v>
      </c>
      <c r="F41" s="38">
        <f t="shared" si="4"/>
        <v>-7854780</v>
      </c>
      <c r="G41" s="39">
        <f t="shared" si="4"/>
        <v>-756179</v>
      </c>
      <c r="H41" s="40">
        <f t="shared" si="3"/>
        <v>1906243</v>
      </c>
      <c r="I41" s="41">
        <v>-1150064</v>
      </c>
      <c r="J41" s="42">
        <v>0</v>
      </c>
      <c r="K41" s="43">
        <v>0</v>
      </c>
      <c r="L41" s="36">
        <v>5841605</v>
      </c>
      <c r="M41" s="41">
        <v>3935362</v>
      </c>
      <c r="N41" s="42">
        <f t="shared" si="1"/>
        <v>-1906243</v>
      </c>
      <c r="O41" s="44">
        <f t="shared" si="2"/>
        <v>-0.32632178998751205</v>
      </c>
    </row>
    <row r="42" spans="1:15" x14ac:dyDescent="0.25">
      <c r="A42" s="35" t="s">
        <v>55</v>
      </c>
      <c r="B42" s="36">
        <v>59494264</v>
      </c>
      <c r="C42" s="37">
        <v>19321001</v>
      </c>
      <c r="D42" s="36">
        <v>70798114</v>
      </c>
      <c r="E42" s="37">
        <v>18172917</v>
      </c>
      <c r="F42" s="38">
        <f t="shared" si="4"/>
        <v>-11303850</v>
      </c>
      <c r="G42" s="39">
        <f t="shared" si="4"/>
        <v>1148084</v>
      </c>
      <c r="H42" s="40">
        <f t="shared" si="3"/>
        <v>-1138284</v>
      </c>
      <c r="I42" s="41">
        <v>-9800</v>
      </c>
      <c r="J42" s="42">
        <v>0</v>
      </c>
      <c r="K42" s="43">
        <v>0</v>
      </c>
      <c r="L42" s="36">
        <v>9274143</v>
      </c>
      <c r="M42" s="41">
        <v>10412427</v>
      </c>
      <c r="N42" s="42">
        <f t="shared" si="1"/>
        <v>1138284</v>
      </c>
      <c r="O42" s="44">
        <f t="shared" si="2"/>
        <v>0.12273737853729449</v>
      </c>
    </row>
    <row r="43" spans="1:15" x14ac:dyDescent="0.25">
      <c r="A43" s="35" t="s">
        <v>56</v>
      </c>
      <c r="B43" s="36">
        <v>78477651</v>
      </c>
      <c r="C43" s="37">
        <v>25502715</v>
      </c>
      <c r="D43" s="36">
        <v>88572381</v>
      </c>
      <c r="E43" s="37">
        <v>23294347</v>
      </c>
      <c r="F43" s="38">
        <f t="shared" si="4"/>
        <v>-10094730</v>
      </c>
      <c r="G43" s="39">
        <f t="shared" si="4"/>
        <v>2208368</v>
      </c>
      <c r="H43" s="40">
        <f t="shared" si="3"/>
        <v>-1719107</v>
      </c>
      <c r="I43" s="41">
        <v>-446261</v>
      </c>
      <c r="J43" s="42">
        <v>0</v>
      </c>
      <c r="K43" s="43">
        <v>-43000</v>
      </c>
      <c r="L43" s="36">
        <v>13564165</v>
      </c>
      <c r="M43" s="41">
        <v>15283272</v>
      </c>
      <c r="N43" s="42">
        <f t="shared" si="1"/>
        <v>1719107</v>
      </c>
      <c r="O43" s="44">
        <f t="shared" si="2"/>
        <v>0.12673887408476681</v>
      </c>
    </row>
    <row r="44" spans="1:15" x14ac:dyDescent="0.25">
      <c r="A44" s="35" t="s">
        <v>57</v>
      </c>
      <c r="B44" s="36">
        <v>18002503</v>
      </c>
      <c r="C44" s="37">
        <v>5809320</v>
      </c>
      <c r="D44" s="36">
        <v>19248872</v>
      </c>
      <c r="E44" s="37">
        <v>6102873</v>
      </c>
      <c r="F44" s="38">
        <f t="shared" si="4"/>
        <v>-1246369</v>
      </c>
      <c r="G44" s="39">
        <f t="shared" si="4"/>
        <v>-293553</v>
      </c>
      <c r="H44" s="40">
        <f t="shared" si="3"/>
        <v>408430</v>
      </c>
      <c r="I44" s="41">
        <v>-114877</v>
      </c>
      <c r="J44" s="42">
        <v>0</v>
      </c>
      <c r="K44" s="43">
        <v>0</v>
      </c>
      <c r="L44" s="36">
        <v>2019170</v>
      </c>
      <c r="M44" s="41">
        <v>1610740</v>
      </c>
      <c r="N44" s="42">
        <f t="shared" si="1"/>
        <v>-408430</v>
      </c>
      <c r="O44" s="44">
        <f t="shared" si="2"/>
        <v>-0.20227618278797721</v>
      </c>
    </row>
    <row r="45" spans="1:15" x14ac:dyDescent="0.25">
      <c r="A45" s="35" t="s">
        <v>58</v>
      </c>
      <c r="B45" s="36">
        <v>98842069</v>
      </c>
      <c r="C45" s="37">
        <v>34744696</v>
      </c>
      <c r="D45" s="36">
        <v>124358816</v>
      </c>
      <c r="E45" s="37">
        <v>35953723</v>
      </c>
      <c r="F45" s="38">
        <f t="shared" si="4"/>
        <v>-25516747</v>
      </c>
      <c r="G45" s="39">
        <f t="shared" si="4"/>
        <v>-1209027</v>
      </c>
      <c r="H45" s="40">
        <f t="shared" si="3"/>
        <v>1201125</v>
      </c>
      <c r="I45" s="41">
        <v>91467</v>
      </c>
      <c r="J45" s="42">
        <v>0</v>
      </c>
      <c r="K45" s="43">
        <v>-83565</v>
      </c>
      <c r="L45" s="36">
        <v>20592321</v>
      </c>
      <c r="M45" s="41">
        <v>19391196</v>
      </c>
      <c r="N45" s="42">
        <f t="shared" si="1"/>
        <v>-1201125</v>
      </c>
      <c r="O45" s="44">
        <f t="shared" si="2"/>
        <v>-5.8328781879420033E-2</v>
      </c>
    </row>
    <row r="46" spans="1:15" x14ac:dyDescent="0.25">
      <c r="A46" s="35" t="s">
        <v>59</v>
      </c>
      <c r="B46" s="36">
        <v>4275813</v>
      </c>
      <c r="C46" s="37">
        <v>1873158</v>
      </c>
      <c r="D46" s="36">
        <v>4829631</v>
      </c>
      <c r="E46" s="37">
        <v>1424280</v>
      </c>
      <c r="F46" s="38">
        <f t="shared" si="4"/>
        <v>-553818</v>
      </c>
      <c r="G46" s="39">
        <f t="shared" si="4"/>
        <v>448878</v>
      </c>
      <c r="H46" s="40">
        <f t="shared" si="3"/>
        <v>-396291</v>
      </c>
      <c r="I46" s="41">
        <v>-52587</v>
      </c>
      <c r="J46" s="42">
        <v>0</v>
      </c>
      <c r="K46" s="43">
        <v>0</v>
      </c>
      <c r="L46" s="36">
        <v>769225</v>
      </c>
      <c r="M46" s="41">
        <v>1165516</v>
      </c>
      <c r="N46" s="42">
        <f t="shared" si="1"/>
        <v>396291</v>
      </c>
      <c r="O46" s="44">
        <f t="shared" si="2"/>
        <v>0.51518216386622906</v>
      </c>
    </row>
    <row r="47" spans="1:15" x14ac:dyDescent="0.25">
      <c r="A47" s="35" t="s">
        <v>60</v>
      </c>
      <c r="B47" s="36">
        <v>17152340</v>
      </c>
      <c r="C47" s="37">
        <v>6267320</v>
      </c>
      <c r="D47" s="36">
        <v>21254685</v>
      </c>
      <c r="E47" s="37">
        <v>5415133</v>
      </c>
      <c r="F47" s="38">
        <f t="shared" si="4"/>
        <v>-4102345</v>
      </c>
      <c r="G47" s="39">
        <f t="shared" si="4"/>
        <v>852187</v>
      </c>
      <c r="H47" s="40">
        <f t="shared" si="3"/>
        <v>-240714</v>
      </c>
      <c r="I47" s="41">
        <v>-576473</v>
      </c>
      <c r="J47" s="42">
        <v>0</v>
      </c>
      <c r="K47" s="43">
        <v>-35000</v>
      </c>
      <c r="L47" s="36">
        <v>4353321</v>
      </c>
      <c r="M47" s="41">
        <v>4594035</v>
      </c>
      <c r="N47" s="42">
        <f t="shared" si="1"/>
        <v>240714</v>
      </c>
      <c r="O47" s="44">
        <f t="shared" si="2"/>
        <v>5.5294337357617351E-2</v>
      </c>
    </row>
  </sheetData>
  <mergeCells count="9">
    <mergeCell ref="N2:O2"/>
    <mergeCell ref="A1:M1"/>
    <mergeCell ref="A2:A3"/>
    <mergeCell ref="B2:C2"/>
    <mergeCell ref="D2:E2"/>
    <mergeCell ref="F2:G2"/>
    <mergeCell ref="H2:K2"/>
    <mergeCell ref="L2:L3"/>
    <mergeCell ref="M2:M3"/>
  </mergeCells>
  <printOptions horizontalCentered="1"/>
  <pageMargins left="0" right="0" top="0.74803149606299213" bottom="0.74803149606299213" header="0.31496062992125984" footer="0.31496062992125984"/>
  <pageSetup paperSize="9" scale="69" orientation="landscape" r:id="rId1"/>
  <headerFooter>
    <oddFooter>&amp;C&amp;P&amp;R&amp;"Times New Roman,Italic"&amp;7Informācijas avots: Valsts kasē iesniegtie pašvaldību mēneša pārskati uz 30.04.2023
           https://www.fm.gov.lv/lv/pasvaldibu-finansu-raditaju-analize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pamat</vt:lpstr>
      <vt:lpstr>pamat!Print_Titles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Madara Garanča-Čulkstena</dc:creator>
  <cp:lastModifiedBy>Madara Garanča-Čulkstena</cp:lastModifiedBy>
  <dcterms:created xsi:type="dcterms:W3CDTF">2023-05-16T08:50:10Z</dcterms:created>
  <dcterms:modified xsi:type="dcterms:W3CDTF">2023-05-16T08:51:05Z</dcterms:modified>
</cp:coreProperties>
</file>