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Budžeta_attīstības_nodaļa\BUDZETI\BUDZETS_2024\4._Prioritārie pasākumi\0._Informatīvais ziņojums\0._IZ_iesniegšanai_MK\"/>
    </mc:Choice>
  </mc:AlternateContent>
  <xr:revisionPtr revIDLastSave="0" documentId="13_ncr:1_{38B6BD97-DE61-4A78-8C5E-1828D0C3DE60}" xr6:coauthVersionLast="47" xr6:coauthVersionMax="47" xr10:uidLastSave="{00000000-0000-0000-0000-000000000000}"/>
  <bookViews>
    <workbookView xWindow="-110" yWindow="-110" windowWidth="38620" windowHeight="21220" xr2:uid="{59235EFA-063B-40EF-9D81-055A2303085F}"/>
  </bookViews>
  <sheets>
    <sheet name="Saraksts" sheetId="1" r:id="rId1"/>
  </sheets>
  <definedNames>
    <definedName name="_xlnm._FilterDatabase" localSheetId="0" hidden="1">Saraksts!$A$9:$K$522</definedName>
    <definedName name="_xlnm.Print_Titles" localSheetId="0">Saraksts!$5:$6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5" i="1" l="1"/>
  <c r="J315" i="1"/>
  <c r="J408" i="1" l="1"/>
  <c r="F408" i="1"/>
  <c r="G408" i="1"/>
  <c r="F371" i="1"/>
  <c r="H408" i="1"/>
  <c r="F465" i="1" l="1"/>
  <c r="G465" i="1"/>
  <c r="H465" i="1"/>
  <c r="J465" i="1"/>
  <c r="H18" i="1" l="1"/>
  <c r="F18" i="1"/>
  <c r="G18" i="1"/>
  <c r="J18" i="1"/>
  <c r="G201" i="1" l="1"/>
  <c r="H201" i="1"/>
  <c r="J201" i="1"/>
  <c r="F201" i="1"/>
  <c r="G186" i="1"/>
  <c r="H186" i="1"/>
  <c r="I186" i="1"/>
  <c r="J186" i="1"/>
  <c r="F186" i="1"/>
  <c r="G183" i="1"/>
  <c r="H183" i="1"/>
  <c r="I183" i="1"/>
  <c r="J183" i="1"/>
  <c r="F183" i="1"/>
  <c r="G517" i="1"/>
  <c r="H517" i="1"/>
  <c r="J517" i="1"/>
  <c r="F517" i="1"/>
  <c r="G513" i="1"/>
  <c r="H513" i="1"/>
  <c r="J513" i="1"/>
  <c r="F513" i="1"/>
  <c r="G508" i="1"/>
  <c r="H508" i="1"/>
  <c r="J508" i="1"/>
  <c r="F508" i="1"/>
  <c r="G504" i="1"/>
  <c r="H504" i="1"/>
  <c r="J504" i="1"/>
  <c r="F504" i="1"/>
  <c r="G500" i="1"/>
  <c r="H500" i="1"/>
  <c r="J500" i="1"/>
  <c r="F500" i="1"/>
  <c r="G495" i="1"/>
  <c r="H495" i="1"/>
  <c r="J495" i="1"/>
  <c r="F495" i="1"/>
  <c r="G479" i="1"/>
  <c r="H479" i="1"/>
  <c r="J479" i="1"/>
  <c r="J478" i="1" s="1"/>
  <c r="F479" i="1"/>
  <c r="H182" i="1" l="1"/>
  <c r="F182" i="1"/>
  <c r="G182" i="1"/>
  <c r="J182" i="1"/>
  <c r="I182" i="1"/>
  <c r="H478" i="1"/>
  <c r="G478" i="1"/>
  <c r="F478" i="1"/>
  <c r="G367" i="1"/>
  <c r="H367" i="1"/>
  <c r="J367" i="1"/>
  <c r="F367" i="1"/>
  <c r="F344" i="1"/>
  <c r="G344" i="1"/>
  <c r="H344" i="1"/>
  <c r="J344" i="1"/>
  <c r="G331" i="1"/>
  <c r="H331" i="1"/>
  <c r="J331" i="1"/>
  <c r="F331" i="1"/>
  <c r="G324" i="1"/>
  <c r="H324" i="1"/>
  <c r="J324" i="1"/>
  <c r="F324" i="1"/>
  <c r="G356" i="1"/>
  <c r="H356" i="1"/>
  <c r="J356" i="1"/>
  <c r="F356" i="1"/>
  <c r="G340" i="1"/>
  <c r="H340" i="1"/>
  <c r="J340" i="1"/>
  <c r="F340" i="1"/>
  <c r="G315" i="1" l="1"/>
  <c r="G313" i="1" s="1"/>
  <c r="H313" i="1"/>
  <c r="J313" i="1"/>
  <c r="F315" i="1"/>
  <c r="F313" i="1" s="1"/>
  <c r="G397" i="1" l="1"/>
  <c r="H397" i="1"/>
  <c r="J397" i="1"/>
  <c r="F397" i="1"/>
  <c r="G393" i="1"/>
  <c r="H393" i="1"/>
  <c r="F393" i="1"/>
  <c r="G380" i="1"/>
  <c r="H380" i="1"/>
  <c r="J380" i="1"/>
  <c r="F380" i="1"/>
  <c r="G372" i="1"/>
  <c r="H372" i="1"/>
  <c r="J372" i="1"/>
  <c r="F372" i="1"/>
  <c r="J371" i="1" l="1"/>
  <c r="G371" i="1"/>
  <c r="H371" i="1"/>
  <c r="G470" i="1"/>
  <c r="H470" i="1"/>
  <c r="J470" i="1"/>
  <c r="F470" i="1"/>
  <c r="G456" i="1"/>
  <c r="H456" i="1"/>
  <c r="I456" i="1"/>
  <c r="I444" i="1" s="1"/>
  <c r="J456" i="1"/>
  <c r="F456" i="1"/>
  <c r="G450" i="1"/>
  <c r="H450" i="1"/>
  <c r="J450" i="1"/>
  <c r="F450" i="1"/>
  <c r="G445" i="1"/>
  <c r="H445" i="1"/>
  <c r="J445" i="1"/>
  <c r="F445" i="1"/>
  <c r="F444" i="1" l="1"/>
  <c r="H444" i="1"/>
  <c r="G444" i="1"/>
  <c r="J444" i="1"/>
  <c r="I411" i="1"/>
  <c r="G430" i="1"/>
  <c r="H430" i="1"/>
  <c r="J430" i="1"/>
  <c r="F430" i="1"/>
  <c r="G421" i="1"/>
  <c r="H421" i="1"/>
  <c r="J421" i="1"/>
  <c r="F421" i="1"/>
  <c r="G416" i="1"/>
  <c r="H416" i="1"/>
  <c r="J416" i="1"/>
  <c r="F416" i="1"/>
  <c r="G412" i="1"/>
  <c r="H412" i="1"/>
  <c r="J412" i="1"/>
  <c r="F412" i="1"/>
  <c r="J411" i="1" l="1"/>
  <c r="F411" i="1"/>
  <c r="G411" i="1"/>
  <c r="H411" i="1"/>
  <c r="I276" i="1"/>
  <c r="G288" i="1"/>
  <c r="G276" i="1" s="1"/>
  <c r="H288" i="1"/>
  <c r="H276" i="1" s="1"/>
  <c r="J288" i="1"/>
  <c r="J276" i="1" s="1"/>
  <c r="F288" i="1"/>
  <c r="F276" i="1" s="1"/>
  <c r="G251" i="1"/>
  <c r="H251" i="1"/>
  <c r="J251" i="1"/>
  <c r="F251" i="1"/>
  <c r="G269" i="1"/>
  <c r="H269" i="1"/>
  <c r="I269" i="1"/>
  <c r="I232" i="1" s="1"/>
  <c r="J269" i="1"/>
  <c r="F269" i="1"/>
  <c r="G261" i="1"/>
  <c r="H261" i="1"/>
  <c r="J261" i="1"/>
  <c r="F261" i="1"/>
  <c r="G245" i="1"/>
  <c r="H245" i="1"/>
  <c r="J245" i="1"/>
  <c r="F245" i="1"/>
  <c r="G239" i="1"/>
  <c r="H239" i="1"/>
  <c r="J239" i="1"/>
  <c r="F239" i="1"/>
  <c r="G234" i="1"/>
  <c r="H234" i="1"/>
  <c r="J234" i="1"/>
  <c r="F234" i="1"/>
  <c r="G26" i="1"/>
  <c r="H26" i="1"/>
  <c r="J26" i="1"/>
  <c r="F26" i="1"/>
  <c r="F232" i="1" l="1"/>
  <c r="G232" i="1"/>
  <c r="H232" i="1"/>
  <c r="J232" i="1"/>
  <c r="I103" i="1"/>
  <c r="G164" i="1"/>
  <c r="H164" i="1"/>
  <c r="J164" i="1"/>
  <c r="F164" i="1"/>
  <c r="G145" i="1"/>
  <c r="H145" i="1"/>
  <c r="J145" i="1"/>
  <c r="F145" i="1"/>
  <c r="G141" i="1"/>
  <c r="H141" i="1"/>
  <c r="F141" i="1"/>
  <c r="G116" i="1" l="1"/>
  <c r="H116" i="1"/>
  <c r="J116" i="1"/>
  <c r="F116" i="1"/>
  <c r="G105" i="1"/>
  <c r="H105" i="1"/>
  <c r="H103" i="1" s="1"/>
  <c r="J105" i="1"/>
  <c r="J103" i="1" s="1"/>
  <c r="F105" i="1"/>
  <c r="F103" i="1" s="1"/>
  <c r="G87" i="1"/>
  <c r="H87" i="1"/>
  <c r="I80" i="1"/>
  <c r="J87" i="1"/>
  <c r="J80" i="1" s="1"/>
  <c r="F87" i="1"/>
  <c r="G81" i="1"/>
  <c r="F81" i="1"/>
  <c r="H81" i="1"/>
  <c r="G56" i="1"/>
  <c r="H56" i="1"/>
  <c r="J56" i="1"/>
  <c r="F56" i="1"/>
  <c r="G103" i="1" l="1"/>
  <c r="F80" i="1"/>
  <c r="H80" i="1"/>
  <c r="G80" i="1"/>
  <c r="F8" i="1"/>
  <c r="F31" i="1"/>
  <c r="G31" i="1" l="1"/>
  <c r="H31" i="1"/>
  <c r="I31" i="1"/>
  <c r="J31" i="1"/>
  <c r="F7" i="1"/>
  <c r="J8" i="1" l="1"/>
  <c r="J7" i="1" s="1"/>
  <c r="G8" i="1" l="1"/>
  <c r="G7" i="1" s="1"/>
  <c r="H8" i="1"/>
  <c r="H7" i="1" s="1"/>
  <c r="I8" i="1"/>
  <c r="I7" i="1" s="1"/>
</calcChain>
</file>

<file path=xl/sharedStrings.xml><?xml version="1.0" encoding="utf-8"?>
<sst xmlns="http://schemas.openxmlformats.org/spreadsheetml/2006/main" count="1807" uniqueCount="1123">
  <si>
    <t>Ministriju un citu centrālo valsts iestāžu iesniegtie pieprasījumi prioritārajiem pasākumiem</t>
  </si>
  <si>
    <r>
      <t xml:space="preserve">Papildu nepieciešamais finansējums, </t>
    </r>
    <r>
      <rPr>
        <i/>
        <sz val="8"/>
        <color theme="1"/>
        <rFont val="Times New Roman"/>
        <family val="1"/>
        <charset val="186"/>
      </rPr>
      <t>euro</t>
    </r>
  </si>
  <si>
    <t>N.p.k.</t>
  </si>
  <si>
    <t>Prioritāra pasākuma kods</t>
  </si>
  <si>
    <t>Prioritāra pasākuma nosaukums</t>
  </si>
  <si>
    <t>Budžeta programmas (apakšprogrammas) kods un nosaukums</t>
  </si>
  <si>
    <t>2024.gads</t>
  </si>
  <si>
    <t>2025.gads</t>
  </si>
  <si>
    <t>Pasākuma pabeigšanas gads
(ja tas ir terminēts)</t>
  </si>
  <si>
    <t>Kopā (visi prioritārie pasākumi):</t>
  </si>
  <si>
    <t>03. Ministru kabinets kopā:</t>
  </si>
  <si>
    <t>04. Korupcijas novēršanas un apkarošanas birojs kopā:</t>
  </si>
  <si>
    <t>08. Sabiedrības integrācijas fonds kopā:</t>
  </si>
  <si>
    <t>11. Ārlietu ministrija kopā:</t>
  </si>
  <si>
    <t>12. Ekonomikas ministrija kopā:</t>
  </si>
  <si>
    <t>13. Finanšu ministrija kopā:</t>
  </si>
  <si>
    <t>14. Iekšlietu ministrija kopā:</t>
  </si>
  <si>
    <t>16. Zemkopības ministrija kopā:</t>
  </si>
  <si>
    <t>17. Satiksmes ministrija kopā:</t>
  </si>
  <si>
    <t>18. Labklājības ministrija kopā:</t>
  </si>
  <si>
    <t>19. Tieslietu ministrija kopā:</t>
  </si>
  <si>
    <t>21. Vides aizsardzības un reģionālās attīstības ministrija kopā:</t>
  </si>
  <si>
    <t>22. Kultūras ministrija kopā:</t>
  </si>
  <si>
    <t>29. Veselības ministrija kopā:</t>
  </si>
  <si>
    <t>Ministrs</t>
  </si>
  <si>
    <t>A. Ašeradens</t>
  </si>
  <si>
    <t>J.Reirs</t>
  </si>
  <si>
    <t>Vigups, 67095676
edgars.vigups@fm.gov.lv</t>
  </si>
  <si>
    <t>Mirovščikova, 25739440
diana.mirovscikova@fm.gov.lv</t>
  </si>
  <si>
    <t>1. pielikums informatīvajam ziņojumam "Par ministriju un citu centrālo valsts iestāžu prioritārajiem pasākumiem 2024., 2025. un 2026.gadam"</t>
  </si>
  <si>
    <t>2026.gads</t>
  </si>
  <si>
    <t>Turpmākā laikposmā līdz pasākuma pabeigšanai 
(ja tas ir terminēts)</t>
  </si>
  <si>
    <t>Turpmāk katru gadu
(ja pasākums nav terminēts)</t>
  </si>
  <si>
    <t>Vītola, 25732964</t>
  </si>
  <si>
    <t>Sandra.Vitola@fm.gov.lv</t>
  </si>
  <si>
    <t>1.</t>
  </si>
  <si>
    <t>2.</t>
  </si>
  <si>
    <t>3.</t>
  </si>
  <si>
    <t>4.</t>
  </si>
  <si>
    <t>03_01_P</t>
  </si>
  <si>
    <t>Ministru kabineta darbības nodrošināšana - Vienotā tiesību aktu izstrādes un saskaņošanas portāla (TAP portāls) uzlabošana</t>
  </si>
  <si>
    <t xml:space="preserve"> 01.00.00</t>
  </si>
  <si>
    <t>Ministru kabineta darbības nodrošināšana, valsts pārvaldes politika</t>
  </si>
  <si>
    <t>03_02_P</t>
  </si>
  <si>
    <t>Latvijas ilgtspējīgas attīstības stratēģijas līdz 2050.gadam izstrāde</t>
  </si>
  <si>
    <t>03_03_P</t>
  </si>
  <si>
    <t>Multimodālās agrīnās intervences programmas STOP 4-7 darbības stiprināšana</t>
  </si>
  <si>
    <t>03_04_P</t>
  </si>
  <si>
    <t>Valsts kancelejas analītiskā dienesta izveide</t>
  </si>
  <si>
    <t>03_05_P</t>
  </si>
  <si>
    <t xml:space="preserve">Gudra, efektīva un atvērta pārvaldības īstenošana visos publiskās pārvaldes procesos </t>
  </si>
  <si>
    <t xml:space="preserve">5. </t>
  </si>
  <si>
    <t>Kopā:</t>
  </si>
  <si>
    <t>19.00.00</t>
  </si>
  <si>
    <t>Valsts administrācijas skola</t>
  </si>
  <si>
    <t>03_06_P</t>
  </si>
  <si>
    <t>6.</t>
  </si>
  <si>
    <t>Pilsoniskā dialoga platformas izveide, stiprinot Nevalstisko organizāciju un Ministru kabineta sadarbības memoranda īstenošanas padomes darbību</t>
  </si>
  <si>
    <t>03_07_P</t>
  </si>
  <si>
    <t>7.</t>
  </si>
  <si>
    <t xml:space="preserve">Latvijas Piektā nacionālā atvērtās pārvaldības rīcības plāna 2022.-2025.gadam pasākumu īstenošana un dalība starptautiskā pētījumā par uzticēšanos </t>
  </si>
  <si>
    <t>04_01_P</t>
  </si>
  <si>
    <t>8.</t>
  </si>
  <si>
    <t>9.</t>
  </si>
  <si>
    <t>10.</t>
  </si>
  <si>
    <t>11.</t>
  </si>
  <si>
    <t>Vienreizējs pabalsts Korupcijas novēršanas un apkarošanas biroja amatpersonām</t>
  </si>
  <si>
    <t>04_02_P</t>
  </si>
  <si>
    <t>Biroja informāciju tehnoloģiju nodrošinājuma stiprināšana</t>
  </si>
  <si>
    <t>04_03_P</t>
  </si>
  <si>
    <t>Priekšvēlēšanu aģitācijas un slēptās priekšvēlēšanu aģitācijas materiālu izvietošanas monitorings</t>
  </si>
  <si>
    <t>04_04_P</t>
  </si>
  <si>
    <t>Sabiedriskās domas aptauja par iedzīvotāju un uzņēmēju attieksmi pret korupciju Latvijā</t>
  </si>
  <si>
    <t>04_05_P</t>
  </si>
  <si>
    <t>Elektronisko datu ievades sistēmas pilnveidošana</t>
  </si>
  <si>
    <t>04_06_P</t>
  </si>
  <si>
    <t>Interaktīvas pretkorupcijas spēles izstrāde un integrēšana 10.-12. klašu mācību saturā</t>
  </si>
  <si>
    <t>12.</t>
  </si>
  <si>
    <t>13.</t>
  </si>
  <si>
    <t>Korupcijas novēršanas un apkarošanas birojs</t>
  </si>
  <si>
    <t>11_01_P</t>
  </si>
  <si>
    <t>Latvijas ārlietu dienesta stiprināšana valsts drošības un ekonomisko interešu aizstāvībai</t>
  </si>
  <si>
    <t>11_02_P</t>
  </si>
  <si>
    <t>Latvijas diplomātiskās pārstāvības attīstība</t>
  </si>
  <si>
    <t>11_03_P</t>
  </si>
  <si>
    <t>Pasākumi Ukrainas atbalstam un globālās drošības veicināšanai</t>
  </si>
  <si>
    <t>11_04_P</t>
  </si>
  <si>
    <t>Globālā ārpolitika</t>
  </si>
  <si>
    <t>11_05_P</t>
  </si>
  <si>
    <t>IKT funkcionalitātes nodrošināšanas pasākumi</t>
  </si>
  <si>
    <t>11_06_P</t>
  </si>
  <si>
    <t>Latvijas Republikas diplomātisko un konsulāro pārstāvniecību telpu, drošības sistēmu un materiāltehniskais nodrošinājums</t>
  </si>
  <si>
    <t>11_07_P</t>
  </si>
  <si>
    <t>Latvijas kandidatūras ANO Drošības padomes vēlēšanās 2025.g. lobija kampaņas nodrošināšana Latvijas dalībai ANO Drošības padomē 2026-2028.g.</t>
  </si>
  <si>
    <t>01.04.00</t>
  </si>
  <si>
    <t>Nozaru vadība un politikas plānošana</t>
  </si>
  <si>
    <t>97.00.00</t>
  </si>
  <si>
    <t>Iemaksas starptautiskajās organizācijās</t>
  </si>
  <si>
    <t>02.00.00</t>
  </si>
  <si>
    <t>Attīstības sadarbības projekti un starptautiskā palīdzība</t>
  </si>
  <si>
    <t xml:space="preserve">07.00.00 </t>
  </si>
  <si>
    <t>07.00.00</t>
  </si>
  <si>
    <t>12_01_P</t>
  </si>
  <si>
    <t>Finanšu instruments - aizdevumi investīciju projektiem ar kapitāla atlaidi</t>
  </si>
  <si>
    <t>12_02_P</t>
  </si>
  <si>
    <t>Mājokļu garantiju atbalsta programma</t>
  </si>
  <si>
    <t>12_03_P</t>
  </si>
  <si>
    <t>Cilvēkkapitāla un nodarbinātības attīstība Latvijā</t>
  </si>
  <si>
    <t>12_04_P</t>
  </si>
  <si>
    <t>Datu analītikas kompetenču centra izveide mērķtiecīgi attīstot digitālos risinājumus statistikas nodrošināšanas procesos administratīvā sloga mazināšanai un  ES Regulu izpi</t>
  </si>
  <si>
    <t>12_05_P</t>
  </si>
  <si>
    <t>Inovāciju fonds (papildu finansējums ilgtermiņa valsts pētījumu programmu īstenošanai)</t>
  </si>
  <si>
    <t>12_06_P</t>
  </si>
  <si>
    <t>Latvijas pakalpojumu eksporta, investīciju piesaistes, tūrisma konkurētspējas un valsts ekonomiskā tēla veicināšana</t>
  </si>
  <si>
    <t>12_07_P</t>
  </si>
  <si>
    <t>Eksporta darījumu apdrošināšana tirgus nepilnību novēršanai</t>
  </si>
  <si>
    <t>12_08_P</t>
  </si>
  <si>
    <t>Eksporta veicināšanas atbalsts</t>
  </si>
  <si>
    <t>12_09_P</t>
  </si>
  <si>
    <t xml:space="preserve">Ilgtspējīgs mājokļu pieejamības finansēšanas fonds zemas īres maksas mājokļu būvniecībai </t>
  </si>
  <si>
    <t>12_10_P</t>
  </si>
  <si>
    <t>Patērētāju tiesību aizsardzības centra Digitālā  pakalpojumu akta koordinatora un kompetentās iestādes Latvijā funkciju izpildes nodrošināšana</t>
  </si>
  <si>
    <t>12_11_P</t>
  </si>
  <si>
    <t>Garantiju fonda izveide komplekso un saistīto tūrisma pakalpojumu jomā</t>
  </si>
  <si>
    <t>12_12_P</t>
  </si>
  <si>
    <t>Patērētāju tiesību aizsardzības centra administratīvās kapacitātes stiprināšana, īpaši ekodizaina, digitālo tirgu un jauno tehnoloģiju uzraudzības nodrošināšanai un patērētāju kolektīvo interešu aizstāvībai</t>
  </si>
  <si>
    <t>12_13_P</t>
  </si>
  <si>
    <t>Tipveida renovācijas projektu izstrāde sērijveida ēkām Latvijā</t>
  </si>
  <si>
    <t>12_14_P</t>
  </si>
  <si>
    <t>Mājokļu energoefektivitātes fonds</t>
  </si>
  <si>
    <t>12_15_P</t>
  </si>
  <si>
    <t xml:space="preserve">Valsts dzīvojamo māju privatizācija </t>
  </si>
  <si>
    <t>12_16_P</t>
  </si>
  <si>
    <t>Īpašuma kompensācijas sertifikātu dzēšana</t>
  </si>
  <si>
    <t>12_17_P</t>
  </si>
  <si>
    <t>Inovatīvas uzņēmējdarbības veicināšana</t>
  </si>
  <si>
    <t>12_18_P</t>
  </si>
  <si>
    <t>Valsts platformas biznesa attīstībai www.business.gov.lv attīstīšana un uzturēšana</t>
  </si>
  <si>
    <t>12_19_P</t>
  </si>
  <si>
    <t>Latvijas Ārējo ekonomisko pārstāvniecību tīkla attīstība</t>
  </si>
  <si>
    <t>12_20_P</t>
  </si>
  <si>
    <t>Integrētās statistisko datu apstrādes un vadības sistēmas digitālā transformācija</t>
  </si>
  <si>
    <t>12_21_P</t>
  </si>
  <si>
    <t>Vienas pieturas aģentūras funkciju nodrošināšana nulles emisiju investīciju projektu, kritisko izejvielu jautājumu, kā arī pusvadītāju tehnoloģiju apkalpošanai</t>
  </si>
  <si>
    <t>12_22_P</t>
  </si>
  <si>
    <t>Pirmās nepieciešamības preču nodrošināšana iedzīvotājiem valsts apdraudējuma gadījumā</t>
  </si>
  <si>
    <t>12_23_P</t>
  </si>
  <si>
    <t>Ekonomikas ministrijas  resora pārvietošana uz jaunām telpām</t>
  </si>
  <si>
    <t>Valsts atbalsta programmas</t>
  </si>
  <si>
    <t xml:space="preserve">35.00.00 </t>
  </si>
  <si>
    <t>24.00.00</t>
  </si>
  <si>
    <t>Statistiskās informācijas nodrošināšana</t>
  </si>
  <si>
    <t>35.00.00</t>
  </si>
  <si>
    <t>28.00.00</t>
  </si>
  <si>
    <t>Ārējās ekonomiskās politikas ieviešana</t>
  </si>
  <si>
    <t>Iekšējais tirgus un patērētāju tiesību aizsardzība</t>
  </si>
  <si>
    <t>26.01.00</t>
  </si>
  <si>
    <t>20.00.00</t>
  </si>
  <si>
    <t>Būvniecība</t>
  </si>
  <si>
    <t>27.12.00</t>
  </si>
  <si>
    <t>LIAA darbības nodrošināšana</t>
  </si>
  <si>
    <t>13_01_P</t>
  </si>
  <si>
    <t>Konkurētspējīga un motivējoša atalgojuma nodrošināšana FM resorā</t>
  </si>
  <si>
    <t>13_02_P</t>
  </si>
  <si>
    <t>VID un CFLA nodarbināto sociālo garantiju nodrošināšana</t>
  </si>
  <si>
    <t>13_03_P</t>
  </si>
  <si>
    <t>VID IT kapacitātes stiprināšana</t>
  </si>
  <si>
    <t>13_04_P</t>
  </si>
  <si>
    <t>Fiskālās disciplīnas kapacitātes stiprināšana ES ekonomiskā regulejuma nodrošināšanai</t>
  </si>
  <si>
    <t>13_05_P</t>
  </si>
  <si>
    <t>Oglekļa ievedkorekcijas mehānisma piemērošana Latvijā</t>
  </si>
  <si>
    <t>13_06_P</t>
  </si>
  <si>
    <t>ES iniciatīvu prasību ieviešana VID informāciju sistēmās</t>
  </si>
  <si>
    <t>13_07_P</t>
  </si>
  <si>
    <t>13_08_P</t>
  </si>
  <si>
    <t>VID IS attīstības nodrošināšana</t>
  </si>
  <si>
    <t>13_09_P</t>
  </si>
  <si>
    <t>Bāzes izdevumu palielināšana IT izdevumiem</t>
  </si>
  <si>
    <t>13_10_P</t>
  </si>
  <si>
    <t>VID amatpersonu nodrošināšana ar formas tērpiem</t>
  </si>
  <si>
    <t>13_11_P</t>
  </si>
  <si>
    <t>VID NMPP operatīvās darbības un kriminālizlūkošanas materiāli - tehniskās bāzes nodrošināšana un tās kapacitātes paaugstināšana</t>
  </si>
  <si>
    <t>13_12_P</t>
  </si>
  <si>
    <t>Efektīva energoresursu izmantošana un muitas infrastruktūras uzturēšana, nodrošinot video novērošanas sistēmu muitas kontroles punktos</t>
  </si>
  <si>
    <t>13_13_P</t>
  </si>
  <si>
    <t>Atbalsts publiskajiem partneriem PPP projektu sagatavošanai</t>
  </si>
  <si>
    <t>33.00.00</t>
  </si>
  <si>
    <t>31.01.00</t>
  </si>
  <si>
    <t>38.01.00</t>
  </si>
  <si>
    <t>32.00.00</t>
  </si>
  <si>
    <t>Valsts ieņēmumu un muitas politikas nodrošināšana</t>
  </si>
  <si>
    <t>Budžeta izpilde</t>
  </si>
  <si>
    <t>Eiropas Savienības pirmsstrukturālo, strukturālo un citu finanšu instrumentu koordinācija</t>
  </si>
  <si>
    <t>Iepirkumu uzraudzības birojs</t>
  </si>
  <si>
    <t>29.00.00</t>
  </si>
  <si>
    <t>Fiskālās disciplīnas padomes darbības nodrošināšana</t>
  </si>
  <si>
    <t>14_01_P</t>
  </si>
  <si>
    <t xml:space="preserve">Kvalitatīvas izglītības ieguves nodrošināšana tiesībaizsardzības iestāžu amatpersonām </t>
  </si>
  <si>
    <t>44.00.00</t>
  </si>
  <si>
    <t>Iekšējās drošības akadēmija</t>
  </si>
  <si>
    <t>14_02_P</t>
  </si>
  <si>
    <t>02.03.00</t>
  </si>
  <si>
    <t>06.01.00</t>
  </si>
  <si>
    <t>10.00.00</t>
  </si>
  <si>
    <t>11.01.00</t>
  </si>
  <si>
    <t>38.05.00</t>
  </si>
  <si>
    <t>40.01.00</t>
  </si>
  <si>
    <t>42.00.00</t>
  </si>
  <si>
    <t>Vienotas sakaru un informācijas sistēmas uzturēšana un vadība</t>
  </si>
  <si>
    <t>Valsts policija</t>
  </si>
  <si>
    <t>Ugunsdrošība, glābšana un civilā aizsardzība</t>
  </si>
  <si>
    <t>Valsts robežsardzes darbība</t>
  </si>
  <si>
    <t>Pilsonības un migrācijas lietu pārvalde</t>
  </si>
  <si>
    <t>Veselības aprūpe un fiziskā sagatavotība</t>
  </si>
  <si>
    <t>Administrēšana</t>
  </si>
  <si>
    <t>Iekšējās drošības biroja darbība</t>
  </si>
  <si>
    <t>14_03_P</t>
  </si>
  <si>
    <t>Valsts apmaksātu veselības aprūpes pakalpojumu pieejamības paaugstināšana Iekšlietu ministrijas sistēmas iestāžu un Ieslodzījuma vietu pārvaldes amatpersonām ar speciālajām dienesta pakāpēm</t>
  </si>
  <si>
    <t>14_04_P</t>
  </si>
  <si>
    <t>Valsts policijas, Valsts ugunsdzēsības un glābšanas dienesta un Valsts robežsardzes amatpersonu nodrošināšana ar  formas tērpiem un speciālo apģērbu</t>
  </si>
  <si>
    <t>14_05_P</t>
  </si>
  <si>
    <t>Jaunu katastrofu pārvaldīšanas centru būvniecība</t>
  </si>
  <si>
    <t>40.02.00</t>
  </si>
  <si>
    <t>Nekustamais īpašums un centralizētais iepirkums</t>
  </si>
  <si>
    <t>2028</t>
  </si>
  <si>
    <t>14_06_P</t>
  </si>
  <si>
    <t>Finanšu izlūkošanas dienests kā nacionālā kompetentā iestāde sankciju izpildē Latvijā</t>
  </si>
  <si>
    <t>43.00.00</t>
  </si>
  <si>
    <t>Finanšu izlūkošanas dienesta darbība</t>
  </si>
  <si>
    <t>14_07_P</t>
  </si>
  <si>
    <t>Nodrošinājums ar Iekšlietu ministrijas padotības iestāžu funkciju izpildei nepieciešamo bruņojumu</t>
  </si>
  <si>
    <t>14_08_P</t>
  </si>
  <si>
    <t>Valsts ugunsdzēsības un glābšanas dienesta struktūrvienību dzīvības glābšanas spēju stiprināšanas nodrošināšana</t>
  </si>
  <si>
    <t>14_09_P</t>
  </si>
  <si>
    <t>14_10_P</t>
  </si>
  <si>
    <t>14_11_P</t>
  </si>
  <si>
    <t>14_12_P</t>
  </si>
  <si>
    <t>14_13_P</t>
  </si>
  <si>
    <t>14_14_P</t>
  </si>
  <si>
    <t>14_15_P</t>
  </si>
  <si>
    <t>Atbalsts atbildīgo iestāžu kapacitātes stiprināšanā MONEYVAL 6. novērtēšanas kārtai</t>
  </si>
  <si>
    <t>Pabalstu un kompensāciju apmēra palielināšana amatpersonām, kuras apsargā Latvijas Republikas diplomātisko vai konsulāro pārstāvniecību</t>
  </si>
  <si>
    <t xml:space="preserve">Valsts nekustamo īpašumu tehniskā stāvokļa uzlabošana </t>
  </si>
  <si>
    <t xml:space="preserve">Valsts ugunsdzēsības un glābšanas dienesta Centrālā aparāta nodrošināšana ar darba videi atbilstošām telpām </t>
  </si>
  <si>
    <t>Uzticamības pakalpojumu un elektroniskās identifikācijas infrastruktūras attīstība</t>
  </si>
  <si>
    <t>Datortehnikas un tīkla drošības iekārtu nomaiņa kiberdraudu mazināšanai Iekšlietu resorā</t>
  </si>
  <si>
    <t>Dislokācijas vietas remonts, transportlīdzekļu, speciālās tehnikas un aprīkojuma iegāde</t>
  </si>
  <si>
    <t>2026</t>
  </si>
  <si>
    <t>Vienotās sakaru un informācijas sistēmas uzturēšana un vadība</t>
  </si>
  <si>
    <t>14_16_P</t>
  </si>
  <si>
    <t>14_17_P</t>
  </si>
  <si>
    <t>14_18_P</t>
  </si>
  <si>
    <t>14_19_P</t>
  </si>
  <si>
    <t>14_20_P</t>
  </si>
  <si>
    <t>14_21_P</t>
  </si>
  <si>
    <t>14_22_P</t>
  </si>
  <si>
    <t>14_23_P</t>
  </si>
  <si>
    <t>14_24_P</t>
  </si>
  <si>
    <t>14_25_P</t>
  </si>
  <si>
    <t>Administratīvo pārkāpumu uzskaites sistēmas pilnveidošana un uzturēšana likumprojekta "Administratīvo pārkāpumu procesa likums" ieviešanas nodrošināšanai</t>
  </si>
  <si>
    <t>Inovatīvu tehnoloģiju ilgtspējīga uzturēšana un attīstība Iekšlietu ministrijas  resorā</t>
  </si>
  <si>
    <t>Apsardzes darbības reģistra pilnveidošana un  uzturēšana</t>
  </si>
  <si>
    <t>Datu apmaiņas risinājuma ar kredītiestādēm pilnveidošana</t>
  </si>
  <si>
    <t>Datu pārraides tīkla ātruma palielināšana IeM padotības iestāžu struktūrvienībām</t>
  </si>
  <si>
    <t>Videonovērošanas un piekļuves kontroles tehniskās platformas izveide Valsts policijas vajadzībām</t>
  </si>
  <si>
    <t>Tehnoloģiska rīka un risinājuma ViedX un video analīzes platformas uzturēšana drošas robežu pārvaldības stiprināšanai un epidemioloģisko risku mazināšanai</t>
  </si>
  <si>
    <t>Automatizēta un efektīva kontroles risinājuma ieviešana ģimenes vardarbības gadījumu prevencijai, identificēšanai un novēršanai</t>
  </si>
  <si>
    <t>Organizētās noziedzības novēršanas un apkarošanas plāna 2023.-2025. gadam realizācija</t>
  </si>
  <si>
    <t>Speciālo uzdevumu vienības rīcībspējas nodrošināšana</t>
  </si>
  <si>
    <t>2024</t>
  </si>
  <si>
    <t>14_26_P</t>
  </si>
  <si>
    <t>Ieroču glabāšanas vietu izveide (pielāgošana) un aprīkojuma iegāde</t>
  </si>
  <si>
    <t>2025</t>
  </si>
  <si>
    <t>14_27_P</t>
  </si>
  <si>
    <t>14_28_P</t>
  </si>
  <si>
    <t>14_29_P</t>
  </si>
  <si>
    <t>14_30_P</t>
  </si>
  <si>
    <t>14_31_P</t>
  </si>
  <si>
    <t>14_32_P</t>
  </si>
  <si>
    <t>14_33_P</t>
  </si>
  <si>
    <t>14_34_P</t>
  </si>
  <si>
    <t>14_35_P</t>
  </si>
  <si>
    <t>14_36_P</t>
  </si>
  <si>
    <t>14_37_P</t>
  </si>
  <si>
    <t>14_38_P</t>
  </si>
  <si>
    <t>14_39_P</t>
  </si>
  <si>
    <t>14_40_P</t>
  </si>
  <si>
    <t>14_41_P</t>
  </si>
  <si>
    <t>14_42_P</t>
  </si>
  <si>
    <t>14_43_P</t>
  </si>
  <si>
    <t xml:space="preserve">Valsts policijas Galvenās kriminālpolicijas pārvaldes  Kibernoziegumu apkarošanas pārvaldes kapacitātes celšana un attīstība </t>
  </si>
  <si>
    <t>Klasificēto dokumentu reģistrācijas/ uzskaites sistēmas ieviešana un uzturēšana</t>
  </si>
  <si>
    <t>Valsts noslēpuma aizsardzības pasākumu uzlabošana</t>
  </si>
  <si>
    <t>Valsts ugunsdzēsības un glābšanas dienesta amatpersonu ar speciālajām dienesta pakāpēm nodrošināšana ar aprīkojumu darbam elpošanai nepiemērotā vidē</t>
  </si>
  <si>
    <t>Valsts ugunsdzēsības un glābšanas dienesta struktūrvienību nodrošināšana ar nepieciešamo sporta inventāru</t>
  </si>
  <si>
    <t>Bezpilota lidaparātu ar aprīkojumu iegāde</t>
  </si>
  <si>
    <t>Divu vidējās klases helikopteru iegāde</t>
  </si>
  <si>
    <t xml:space="preserve">Valsts robežsardzes helikopteru A109 E Power novecojošās elektrooptiskās kameras instalācijas nomaiņa </t>
  </si>
  <si>
    <t>Speciālo operāciju vienības kapacitātes nodrošināšana</t>
  </si>
  <si>
    <t>Valsts robežsardzes mobilo videonovērošanas kompleksu nomaiņa</t>
  </si>
  <si>
    <t>Tuvās distances darbības pārvietojamās, grozāmās, autonomās termālās kameras</t>
  </si>
  <si>
    <t>Speciālo ierīču un tehnisko līdzekļu iegāde</t>
  </si>
  <si>
    <t>Valsts robežsardzes koledžas objektu renovācija</t>
  </si>
  <si>
    <t>Nojumju būvniecība robežapsardzības nodaļās</t>
  </si>
  <si>
    <t xml:space="preserve">Valsts robežsardzes Aviācijas pārvaldes infrastruktūras atjaunošana un attīstīšana </t>
  </si>
  <si>
    <t>Jaunu kuģošanas līdzekļu iegāde Valsts robežsardzei</t>
  </si>
  <si>
    <t>14_44_P</t>
  </si>
  <si>
    <t xml:space="preserve">Sadārdzinājuma izdevumi par  komunālajiem pakalpojumiem, kā arī precēm un pakalpojumiem </t>
  </si>
  <si>
    <t>14_45_P</t>
  </si>
  <si>
    <t>14_46_P</t>
  </si>
  <si>
    <t>14_47_P</t>
  </si>
  <si>
    <t>14_48_P</t>
  </si>
  <si>
    <t>14_49_P</t>
  </si>
  <si>
    <t>14_50_P</t>
  </si>
  <si>
    <t>14_51_P</t>
  </si>
  <si>
    <t>14_52_P</t>
  </si>
  <si>
    <t>14_53_P</t>
  </si>
  <si>
    <t>Pilsonības un migrācijas lietu pārvaldes kapacitātes stiprināšana patvēruma jomā</t>
  </si>
  <si>
    <t>Pilsonības un migrācijas lietu pārvaldes e-pakalpojumu attīstība personu apliecinošu dokumentu jomā</t>
  </si>
  <si>
    <t>Vienota kontaktpunkta izveide personu sagatavošanai lietot digitālās iespējas (eID karte, eParaksts mobile, oficiālā e-adrese)</t>
  </si>
  <si>
    <t>Psiholoģiskās  un emocionālās noturības  veicināšana Iekšlietu ministrijas sistēmas iestāžu amatpersonām ar speciālajām dienesta pakāpēm</t>
  </si>
  <si>
    <t>Nekustamo īpašumu tehniskā stāvokļa uzlabošana, izveidojot centralizēto siltumapgādi un izveidojot apkurināmas noliktavas Piedrujas ielā 14 un Piedrujas ielā 16, Rīgā</t>
  </si>
  <si>
    <t>Autoparka atjaunošana Iekšlietu ministrijas nekustāmo īpašumu apsaimniekošanas nodrošināšanai</t>
  </si>
  <si>
    <t>Noliktavas ēkas nojaukšana un jaunas garāžas ēkas būvniecība Valsts ugunsdzēsības un glābšanas dienesta ugunsdzēsības tehnikas novietošanai</t>
  </si>
  <si>
    <t>Amatpersonu fiziskās sagatavotības, veselības aprūpes un sociālo garantiju uzskaites informācijas sistēmas pilnveide</t>
  </si>
  <si>
    <t>1991.gada barikāžu dalībnieka statusa apliecinošu apliecību izsniegšana un reģistrācija</t>
  </si>
  <si>
    <t>08_01_P</t>
  </si>
  <si>
    <t>08_02_P</t>
  </si>
  <si>
    <t>08_03_P</t>
  </si>
  <si>
    <t>08_04_P</t>
  </si>
  <si>
    <t>Vienota latviešu valodas apmācību atbalsta programma cittautiešiem, personām ar bēgļa vai alternatīvo statusu, mazākumtautībām un reemigrantiem.</t>
  </si>
  <si>
    <t>Palielināts finansējums Ģimeņu programmas atbalstam</t>
  </si>
  <si>
    <t>Palielināts atbalsts Mazākumtautību un saliedētas sabiedrības programmai</t>
  </si>
  <si>
    <t>Vienas pieturas aģentūra pakalpojuma sniegšanai ES pilsoņiem</t>
  </si>
  <si>
    <t>Sabiedrības integrācijas fonda vadība</t>
  </si>
  <si>
    <t>14.</t>
  </si>
  <si>
    <t>20.</t>
  </si>
  <si>
    <t>30.</t>
  </si>
  <si>
    <t>40.</t>
  </si>
  <si>
    <t>15.</t>
  </si>
  <si>
    <t>16.</t>
  </si>
  <si>
    <t>17.</t>
  </si>
  <si>
    <t>18.</t>
  </si>
  <si>
    <t>19.</t>
  </si>
  <si>
    <t>21.</t>
  </si>
  <si>
    <t>22.</t>
  </si>
  <si>
    <t>23.</t>
  </si>
  <si>
    <t>24.</t>
  </si>
  <si>
    <t>25.</t>
  </si>
  <si>
    <t>28.</t>
  </si>
  <si>
    <t>26.</t>
  </si>
  <si>
    <t>27.</t>
  </si>
  <si>
    <t>29.</t>
  </si>
  <si>
    <t>31.</t>
  </si>
  <si>
    <t>32.</t>
  </si>
  <si>
    <t>33.</t>
  </si>
  <si>
    <t>34.</t>
  </si>
  <si>
    <t>35.</t>
  </si>
  <si>
    <t>36.</t>
  </si>
  <si>
    <t>37.</t>
  </si>
  <si>
    <t>38.</t>
  </si>
  <si>
    <t>39.</t>
  </si>
  <si>
    <t>41.</t>
  </si>
  <si>
    <t>42.</t>
  </si>
  <si>
    <t>43.</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</si>
  <si>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</si>
  <si>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</si>
  <si>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</si>
  <si>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</si>
  <si>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</si>
  <si>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</si>
  <si>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</si>
  <si>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</si>
  <si>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</si>
  <si>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</si>
  <si>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</si>
  <si>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</si>
  <si>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</si>
  <si>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</si>
  <si>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</si>
  <si>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</si>
  <si>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</si>
  <si>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</si>
  <si>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</si>
  <si>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</si>
  <si>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</si>
  <si>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</si>
  <si>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</si>
  <si>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</si>
  <si>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</si>
  <si>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</si>
  <si>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</si>
  <si>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</si>
  <si>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</si>
  <si>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</si>
  <si>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</si>
  <si>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</si>
  <si>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</si>
  <si>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</si>
  <si>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</si>
  <si>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</si>
  <si>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</si>
  <si>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</si>
  <si>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</si>
  <si>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</si>
  <si>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</si>
  <si>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</si>
  <si>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</si>
  <si>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</si>
  <si>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</si>
  <si>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</si>
  <si>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</si>
  <si>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</si>
  <si>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</si>
  <si>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</si>
  <si>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</si>
  <si>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</si>
  <si>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</si>
  <si>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</si>
  <si>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</si>
  <si>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</si>
  <si>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</si>
  <si>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</si>
  <si>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</si>
  <si>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</si>
  <si>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</si>
  <si>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</si>
  <si>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</si>
  <si>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</si>
  <si>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</si>
  <si>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</si>
  <si>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</si>
  <si>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</si>
  <si>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</si>
  <si>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</si>
  <si>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16_01_P</t>
  </si>
  <si>
    <t>16_02_P</t>
  </si>
  <si>
    <t>Jauno augu veselības un augu aizsardzības  risku izvērtēšana un novēršana atbilstoši Zaļā kursa mērķiem</t>
  </si>
  <si>
    <t>Vienotas informācijas sistēmas izveide un pilnveidošana izmantojot jaunākos tehniskos risinājumus un digitalizācijas iespējas, īstenojot Eiropas Zaļā kursa mērķu ieviešanu</t>
  </si>
  <si>
    <t>27.00.00</t>
  </si>
  <si>
    <t>Augu veselība un augu aprites uzraudzība</t>
  </si>
  <si>
    <t>21.02.00</t>
  </si>
  <si>
    <t>24.01.00</t>
  </si>
  <si>
    <t>Meža resursu valsts uzraudzība</t>
  </si>
  <si>
    <t>Sabiedriskā finansējuma administrēšana un valsts uzraudzība lauksaimniecībā</t>
  </si>
  <si>
    <t>16_03_P</t>
  </si>
  <si>
    <t>Valsts finansētu budžeta vietu palielinājums vidējās profesionālās izglītības programmās  Bulduru dārzkopības vidusskolā un Malnavas koledžā</t>
  </si>
  <si>
    <t>22.01.00</t>
  </si>
  <si>
    <t>Profesionālā izglītība</t>
  </si>
  <si>
    <t>16_04_P</t>
  </si>
  <si>
    <t>Nodarbināto kapacitātes stiprināšana</t>
  </si>
  <si>
    <t>20.01.00</t>
  </si>
  <si>
    <t>Pārtikas nekaitīguma un dzīvnieku veselības valsts uzraudzība un kontrole</t>
  </si>
  <si>
    <t>16_05_P</t>
  </si>
  <si>
    <t>Energoresursu izdevumu sadārdzinājuma segšana</t>
  </si>
  <si>
    <t>16_06_P</t>
  </si>
  <si>
    <t>16_07_P</t>
  </si>
  <si>
    <t xml:space="preserve">Zivju resursu mākslīgās atražošanas plāna īstenošana, pielietojamo pētījumu akvakultūrā un zinātiniskā padoma zivsaimniecības jomā nodrošināšana </t>
  </si>
  <si>
    <t>Lauksaimniecības ekonomiskā kopaprēķina sagatavošana, Latvijas lauku saimniecību uzskaites datu tīkla un Latvijas tirgus un cenu informācijas sistēmas darbības nodrošināšana</t>
  </si>
  <si>
    <t>25.01.00</t>
  </si>
  <si>
    <t>Zivju izmantošanas regulēšana, atražošana un izpēte</t>
  </si>
  <si>
    <t>22.05.00</t>
  </si>
  <si>
    <t>Dotācija SIA "Latvijas Lauku konsultāciju un izglītības centrs" informācijas analīzes un apmaiņas sistēmai</t>
  </si>
  <si>
    <t>16_08_P</t>
  </si>
  <si>
    <t>Papildus valsts budžeta finansējums ES atbalsta programmai skolu apgādei ar augļiem, dārzeņiem un pienu ("Piens un augļi skolai"), maizes izdales programmai skolās</t>
  </si>
  <si>
    <t xml:space="preserve">64.10.00 </t>
  </si>
  <si>
    <t>Izdevumi Eiropas lauksaimniecības garantiju fonda (ELGF) projektu un pasākumu īstenošanai (2023-2027)</t>
  </si>
  <si>
    <t>16_09_P</t>
  </si>
  <si>
    <t>ES Kopējās  lauksaimniecības politikas reformas realizācija  2024.- 2027. gadā  (Satelītu monitorings)</t>
  </si>
  <si>
    <t>16_10_P</t>
  </si>
  <si>
    <t>Valsts atbalsts lauksaimniecībai un lauku attīstībai</t>
  </si>
  <si>
    <t>16_11_P</t>
  </si>
  <si>
    <t>Nozares kritiskās infrastruktūras (D kategorijas) nodrošinājums</t>
  </si>
  <si>
    <t>16_12_P</t>
  </si>
  <si>
    <t>Ekspertu pakalpojumu apmaksa, mikroliegumu veidošanai meža zemēs</t>
  </si>
  <si>
    <t>16_13_P</t>
  </si>
  <si>
    <t>Robežkontroles valsts uzraudzības un kontroles darbību nodrošināšana</t>
  </si>
  <si>
    <t>16_14_P</t>
  </si>
  <si>
    <t xml:space="preserve">Profesionālās izglītības iestādes finansējuma nodrošināšana, atbilstoši normatīvo aktu regulējumam par iestādes  statusu. </t>
  </si>
  <si>
    <t>16_15_P</t>
  </si>
  <si>
    <t>Zemkopības ministrijas izglītības iestāžu kapacitātes stiprināšanas pasākumi, t.sk. kompensējot minimālās darba algas likmes palielinājumu</t>
  </si>
  <si>
    <t>21.01.00</t>
  </si>
  <si>
    <t>Valsts atbalsts lauksaimniecības un lauku attīstībai</t>
  </si>
  <si>
    <t>22.02.00</t>
  </si>
  <si>
    <t>Augstākā izglītība</t>
  </si>
  <si>
    <t>16_16_P</t>
  </si>
  <si>
    <t>Augstākās izglītības studiju vietas bāzes izmaksu aktualizācija LBTU un MaK</t>
  </si>
  <si>
    <t>16_17_P</t>
  </si>
  <si>
    <t>16_18_P</t>
  </si>
  <si>
    <t>16_19_P</t>
  </si>
  <si>
    <t>16_20_P</t>
  </si>
  <si>
    <t>16_21_P</t>
  </si>
  <si>
    <t>Latvijas Biozinātņu un tehnoloģiju universitātei (LBTU) ēku atbilstības normatīvo aktu prasībām nodrošināšana</t>
  </si>
  <si>
    <t>Publisko ūdenstilpju ihtiofaunas struktūras pilnveidošana, resursu papildināšanas un zivju resursu aizsardzības pasākumi, ko veic valsts iestādes vai pašvaldības, kuru kompetencē ir zivju resursu aizsardzība</t>
  </si>
  <si>
    <t>Selekcijas programmas  kolekciju uzturēšana, priekšselekcija, sākotnējā selekcija un  selekcijas materiāla novērtēšana, lai veidotu jaunas šķirnes un ieviestu integrētās un bioloģiskās lauksaimniecības kultūraugu, dārzeņu, augļu koku un ogulāju  audzēšanas tehnoloģijas.</t>
  </si>
  <si>
    <t xml:space="preserve">Informatīva videomateriāla izstrāde lauksaimniecības nozares muzejos (Latvijas lauksaimniecības muzejs un K.Ulmaņa piemiņas muzejs "Pikšas") un pārnēsājamo filmēšanas iekārtu (28 gab.) iegāde vadīšanas zināšanu un prasmju pārbaudes filmēšanai. </t>
  </si>
  <si>
    <t>Antimikrobiālās rezistences ierobežošanas un piesardzīgas antibiotiku lietošanas plānā “Viena veselība” 2023.-2027.gadam" paredzēto pasākumu izpilde</t>
  </si>
  <si>
    <t>Zivju fonds</t>
  </si>
  <si>
    <t>25.02.00</t>
  </si>
  <si>
    <t>22.04.00</t>
  </si>
  <si>
    <t>Zinātne</t>
  </si>
  <si>
    <t>20.02.00</t>
  </si>
  <si>
    <t>Riska zinātniskā novērtēšana un references laboratorijas funkciju veikšana dzīvnieku veselības, pārtikas un dzīvnieku barības jomā</t>
  </si>
  <si>
    <t>17_01_P</t>
  </si>
  <si>
    <t>17_02_P</t>
  </si>
  <si>
    <t>17_03_P</t>
  </si>
  <si>
    <t>17_04_P</t>
  </si>
  <si>
    <t>17_05_P</t>
  </si>
  <si>
    <t>17_06_P</t>
  </si>
  <si>
    <t>17_07_P</t>
  </si>
  <si>
    <t>17_08_P</t>
  </si>
  <si>
    <t>17_09_P</t>
  </si>
  <si>
    <t>17_10_P</t>
  </si>
  <si>
    <t>17_11_P</t>
  </si>
  <si>
    <t>Valsts reģionālo un vietējo autoceļu pārbūve un atjaunošana (piekļuve objektiem)</t>
  </si>
  <si>
    <t>Valsts vietējo autoceļu pārbūve un atjaunošana</t>
  </si>
  <si>
    <t>Valsts reģionālo autoceļu pārbūve un atjaunošana</t>
  </si>
  <si>
    <t>Dotācija zaudējumu segšanai sabiedriskā transporta pakalpojumu sniedzējiem</t>
  </si>
  <si>
    <t>Veloinfrastruktūras izveide Carnikavas un Mārupes virzienā</t>
  </si>
  <si>
    <t>Braukšanas maksas atvieglojumi bērniem bāreņiem un bez vecāku gādības palikušiem bērniem, kuri atrodas audžuģimenēs, aizbildnībā, bērnu aprūpes institūcijās vai mācās vispārējās un profesionālajās izglītības iestādēs, kā arī augstskolās un koledžās līdz 24 gadu vecuma sasniegšanai, valstspilsētu spašvaldību organizētajos pārvadājumos</t>
  </si>
  <si>
    <t xml:space="preserve">Pētījums par platjoslas elektronisko sakaru tīklu attīstībai nepieciešamajām investīcijām   </t>
  </si>
  <si>
    <t>Valsts atbalsta programmas Nr.SA.33324 (2011/N) „Nākamās paaudzes tīkli lauku teritorijās” ietvaros izbūvētās optiskā tīkla infrastruktūras uzturēšana</t>
  </si>
  <si>
    <t>Platjoslas kompetences centra darbības nodrošināšana</t>
  </si>
  <si>
    <t>Dzelzceļa publiskās infrastruktūras uzturēšana</t>
  </si>
  <si>
    <t>Valsts autoceļu uzturēšana un atjaunošana</t>
  </si>
  <si>
    <t xml:space="preserve">23.06.00 </t>
  </si>
  <si>
    <t>31.04.00</t>
  </si>
  <si>
    <t>31.05.00</t>
  </si>
  <si>
    <t>31.06.00</t>
  </si>
  <si>
    <t>31.09.00</t>
  </si>
  <si>
    <t>Finansējums dzelzceļa publiskai infrastruktūrai</t>
  </si>
  <si>
    <t>04.03.00</t>
  </si>
  <si>
    <t xml:space="preserve">97.00.00 </t>
  </si>
  <si>
    <t>Datu apmaiņas platformu, apraides sistēmu un informācijas sistēmu uzturēšana, monitorings un attīstība</t>
  </si>
  <si>
    <t xml:space="preserve">04.03.00 </t>
  </si>
  <si>
    <t>2027</t>
  </si>
  <si>
    <t>17_12_P</t>
  </si>
  <si>
    <t>Rail Baltica dzelzceļa līnijas integrēšana esošajā valsts un pašvaldību sabiedriskā transporta tīklā</t>
  </si>
  <si>
    <t>17_13_P</t>
  </si>
  <si>
    <t>SIA "Tet" 2022.gadā  sniegtā universālā pakalpojuma saistību izpildes radīto zaudējumu kompensācija</t>
  </si>
  <si>
    <t>17_14_P</t>
  </si>
  <si>
    <t>Kritiskā infrastruktūras objekta fiziskā apsardze</t>
  </si>
  <si>
    <t>17_15_P</t>
  </si>
  <si>
    <t>Satiksmes ministrijas pamatdarbības nodrošināšana</t>
  </si>
  <si>
    <t>17_16_P</t>
  </si>
  <si>
    <t>Satiksmes ministrijas nekustamo īpašumu uzturēšana</t>
  </si>
  <si>
    <t>17_17_P</t>
  </si>
  <si>
    <t>Satiksmes ministrijas nodarbināto atlīdzības konkurētspējas saglabāšana</t>
  </si>
  <si>
    <t>17_18_P</t>
  </si>
  <si>
    <t xml:space="preserve">Starptautiskās sadarbības veicināšana </t>
  </si>
  <si>
    <t>17_19_P</t>
  </si>
  <si>
    <t>Rail Baltica projekta saistīto aktivitāšu īstenošana</t>
  </si>
  <si>
    <t>17_20_P</t>
  </si>
  <si>
    <t>Latgaliešu rakstu valodas atainošanas oficiālajās norādēs ieviešana praksē</t>
  </si>
  <si>
    <t>17_21_P</t>
  </si>
  <si>
    <t>Mikromobilitātes infrastruktūras izbūve</t>
  </si>
  <si>
    <t>17_22_P</t>
  </si>
  <si>
    <t>Rail Baltica projekta infrastruktūras pārvaldības funkcijas nodrošināšana un dzelzceļa sistēmas attīstība</t>
  </si>
  <si>
    <t>17_23_P</t>
  </si>
  <si>
    <t>Abonēto preses izdevumu piegādes pakalpojumu apmaksa 2024.gadā un turpmākajos gados</t>
  </si>
  <si>
    <t>17_24_P</t>
  </si>
  <si>
    <t>Universālā pasta pakalpojuma saistību izpildes radīto zaudējumu (tīro izmaksu)  kompensācija</t>
  </si>
  <si>
    <t>17_25_P</t>
  </si>
  <si>
    <t>Pētījums par pasta pakalpojumu pilnveidošanai nepieciešamajiem risinājumiem</t>
  </si>
  <si>
    <t>17_26_P</t>
  </si>
  <si>
    <t>Vilciena biļešu tirdzniecības automātu iegādei</t>
  </si>
  <si>
    <t>17_27_P</t>
  </si>
  <si>
    <t>Velosipēdu vietu izveide jaunajos elektrovilcienos</t>
  </si>
  <si>
    <t>17_28_P</t>
  </si>
  <si>
    <t>Jauna vilcienu remontu centra izveide</t>
  </si>
  <si>
    <t>17_29_P</t>
  </si>
  <si>
    <t>Elektrovilcienu pārbūve uz 25kV AC</t>
  </si>
  <si>
    <t>17_30_P</t>
  </si>
  <si>
    <t>Vēsturiski piesārņoto vietu teritoriju - Skrundā, Višķos, Vagonu parkā, Šķirotavā un Gulbenē - sanācijai un vides atveseļošana</t>
  </si>
  <si>
    <t>17_31_P</t>
  </si>
  <si>
    <t>Eiropas Jūras vienloga sistēmas vides EMSWe ieviešana</t>
  </si>
  <si>
    <t>17_32_P</t>
  </si>
  <si>
    <t xml:space="preserve">Aviācijas drošības infrastruktūras uzlabošana lidosta "Rīga" lidlaukam </t>
  </si>
  <si>
    <t>17_33_P</t>
  </si>
  <si>
    <t>Aviodrošības tehniskā aprīkojuma un infrastruktūras modernizācija lidostā "Liepāja"</t>
  </si>
  <si>
    <t>17_34_P</t>
  </si>
  <si>
    <t>Aviodrošības tehniskā aprīkojuma un infrastruktūras modernizācija lidostā "Ventspils"</t>
  </si>
  <si>
    <t>Universālā pakalpojuma saistību izpildes radīto zaudējumu kompensācija elektronisko sakaru jomā</t>
  </si>
  <si>
    <t xml:space="preserve"> Nozaru vadība un politikas plānošana</t>
  </si>
  <si>
    <t xml:space="preserve"> 97.00.00</t>
  </si>
  <si>
    <t>04.04.00</t>
  </si>
  <si>
    <t>49.00.00</t>
  </si>
  <si>
    <t>23.06.00</t>
  </si>
  <si>
    <t>Kompensācijas par abonētās preses piegādi un saistību izpildi</t>
  </si>
  <si>
    <t>Līdzekļi aviācijas drošības, glābšanas un civilmilitārās sadarbības nodrošināšanai</t>
  </si>
  <si>
    <t xml:space="preserve">44.00.00 </t>
  </si>
  <si>
    <t>21_01_P</t>
  </si>
  <si>
    <t>Kapacitātes stiprināšanu gatavībai un rīcībai radiācijas avārijās</t>
  </si>
  <si>
    <t>23.01.00</t>
  </si>
  <si>
    <t>Valsts vides dienests</t>
  </si>
  <si>
    <t>Meteoroloģija un bīstamo atkritumu pārvaldība</t>
  </si>
  <si>
    <t>21_02_P</t>
  </si>
  <si>
    <t>Valsts IKT profesionalizācija un kiberdrošības noturības uzlabošana valstī - Valsts digitālās attīstības aģentūra</t>
  </si>
  <si>
    <t>Valsts reģionālās attīstības politikas īstenošana</t>
  </si>
  <si>
    <t>21_03_P</t>
  </si>
  <si>
    <t>Eiropas Savienības regulu un direktīvu ieviešanas un nacionālo kontaktpunktu izveides kapacitāte digitālajā jomā, lai novērstu pārkāpuma procedūru ierosināšanu</t>
  </si>
  <si>
    <t>30.00.00</t>
  </si>
  <si>
    <t>Attīstības nacionālie atbalsta instrumenti</t>
  </si>
  <si>
    <t>21_04_P</t>
  </si>
  <si>
    <t>Vides pārraudzības valsts biroja kapacitātes stiprināšana tautsaimniecības attīstības un drošības nodrošināšanai</t>
  </si>
  <si>
    <t>Vides pārraudzības valsts birojs</t>
  </si>
  <si>
    <t>23.02.00</t>
  </si>
  <si>
    <t>21_05_P</t>
  </si>
  <si>
    <t>Integrēta pieeja resursu pārvaldībai V posms</t>
  </si>
  <si>
    <t>24.05.00</t>
  </si>
  <si>
    <t>24.06.00</t>
  </si>
  <si>
    <t>24.08.00</t>
  </si>
  <si>
    <t>31.00.00</t>
  </si>
  <si>
    <t>Zinātniskā institūta "Nacionālais botāniskais dārzs" valsts funkciju nodrošinājums</t>
  </si>
  <si>
    <t>Latvijas Dabas muzeja darbības nodrošināšana</t>
  </si>
  <si>
    <t>Nacionālo parku darbības nodrošināšana</t>
  </si>
  <si>
    <t>Atbalsts plānošanas reģioniem</t>
  </si>
  <si>
    <t>21_06_P</t>
  </si>
  <si>
    <t xml:space="preserve">Zināšanās balstīta teritorijas attīstības plānošanas sistēmas pilnveide </t>
  </si>
  <si>
    <t>21_07_P</t>
  </si>
  <si>
    <t>Administratīvi teritoriālās reformas ieviešana un uzraudzība</t>
  </si>
  <si>
    <t>21_08_P</t>
  </si>
  <si>
    <t>Direktīvas 2020/2184 par dzeramā ūdens kvalitāti prasību ieviešana</t>
  </si>
  <si>
    <t>21_09_P</t>
  </si>
  <si>
    <t>Gaisa piesārņojošo vielu emisijas mērījumu kontroles programmas izpilde</t>
  </si>
  <si>
    <t>21_10_P</t>
  </si>
  <si>
    <t>Invazīvo sugu regulā noteikto pienākumu īstenošana, pilnveidojot monitoringu un tehnisko nodrošinājumu</t>
  </si>
  <si>
    <t>21_11_P</t>
  </si>
  <si>
    <t>Neapbūvētas zemes atpirkšana dabas liegumos (ja nav sadalīti funkcionālajās zonās) vai īpaši aizsargājamo dabas teritoriju dabas lieguma zonās kā kompensācijas veids</t>
  </si>
  <si>
    <t>21_12_P</t>
  </si>
  <si>
    <t>Pētījumu veikšana Valsts kapitālsabiedrības "Mājokļu fonda institūcija" darbības nodrošināšanai</t>
  </si>
  <si>
    <t>21_13_P</t>
  </si>
  <si>
    <t>Nacionālais reģionālās attīstības fonds</t>
  </si>
  <si>
    <t>21_14_P</t>
  </si>
  <si>
    <t>Plānošanas reģionu darbības pilnveidošana</t>
  </si>
  <si>
    <t>21_15_P</t>
  </si>
  <si>
    <t>Atskurbināšanas pakalpojuma sniegšanas izdevumu segšana pašvaldībām</t>
  </si>
  <si>
    <t>21_16_P</t>
  </si>
  <si>
    <t>Pašvaldību saistošo noteikumu izstrādes un saskaņošanas portāla izveidošana</t>
  </si>
  <si>
    <t>21_17_P</t>
  </si>
  <si>
    <t>Valsts pārvaldes datu pārvaldības sistēmas izveide, IKT pārvaldības nostiprināšana un pārvaldes un iedzīvotāju digitālo prasmju attīstības vadība.</t>
  </si>
  <si>
    <t>22_01_P</t>
  </si>
  <si>
    <t>Kultūras nozares cilvēkresursu kapacitātes palielināšana</t>
  </si>
  <si>
    <t> </t>
  </si>
  <si>
    <t>Kultūrizglītība</t>
  </si>
  <si>
    <t>21.00.00</t>
  </si>
  <si>
    <t>22.08.00</t>
  </si>
  <si>
    <t>19.07.00</t>
  </si>
  <si>
    <t>Mākslas un literatūra</t>
  </si>
  <si>
    <t>Kultūras mantojums</t>
  </si>
  <si>
    <t xml:space="preserve">UNESCO Latvijas Nacionālā komisija </t>
  </si>
  <si>
    <t>22_02_P</t>
  </si>
  <si>
    <t>VKKF finansējuma saņēmēju sistēmas sakārtošana</t>
  </si>
  <si>
    <t>19.03.00</t>
  </si>
  <si>
    <t>Filmu nozare</t>
  </si>
  <si>
    <t>22_03_P</t>
  </si>
  <si>
    <t>Latvijas skolas somas pieejamības paplašināšana</t>
  </si>
  <si>
    <t>22_04_P</t>
  </si>
  <si>
    <t>Kultūras piedāvājuma pieejamība</t>
  </si>
  <si>
    <t>22.03.00</t>
  </si>
  <si>
    <t>Kultūras infrastruktūras attītība</t>
  </si>
  <si>
    <t>Informācijas tehniloģiju attīstība un uzturēšana kultūras nozarē</t>
  </si>
  <si>
    <t>22_05_P</t>
  </si>
  <si>
    <t>Kultūras mantojuma ilgtspēja</t>
  </si>
  <si>
    <t>22_06_P</t>
  </si>
  <si>
    <t xml:space="preserve">Valsts līdzdalība Eiropas kultūras galvaspilsētas 2027 projekta sagatavošanā un īstenošanā </t>
  </si>
  <si>
    <t>22.00.00</t>
  </si>
  <si>
    <t>Kultūras projekti un investīcijas</t>
  </si>
  <si>
    <t>22_07_P</t>
  </si>
  <si>
    <t>Dziesmu un deju svētku nodrošināšana vienā instiutūcijā</t>
  </si>
  <si>
    <t>22_08_P</t>
  </si>
  <si>
    <t>Kultūra kā Latvijas attīstības dzinējspēks</t>
  </si>
  <si>
    <t>Jauna</t>
  </si>
  <si>
    <t>Kultūras pasākumi, sadarbības līgumi un programmas</t>
  </si>
  <si>
    <t>22_09_P</t>
  </si>
  <si>
    <t>Latviešu valodas stiprināšana caur lasītprasmi</t>
  </si>
  <si>
    <t>22_10_P</t>
  </si>
  <si>
    <t>Kultūrizglitības cilvēkresursu kapacitātes palielināšana un pakalpojumu attīstība</t>
  </si>
  <si>
    <t>22_11_P</t>
  </si>
  <si>
    <t>Latvijas dalības sagatavošana un nodrošināšana Frankfurtes grāmatu tirgū viesu valsts statusā (ja viesu valsts statuss tiks piešķirts 2026.gadā)</t>
  </si>
  <si>
    <t>22_12_P</t>
  </si>
  <si>
    <t>Saliedētas un pilsoniski aktīvas sabiedrības attīstības pamatnostādņu īstenošana</t>
  </si>
  <si>
    <t>Sabiedrības integrācijas pasākumu īstenošana</t>
  </si>
  <si>
    <t>22_13_P</t>
  </si>
  <si>
    <t>Mediju politikas īstenošana</t>
  </si>
  <si>
    <t>Latvijas novadu ziņu satura vienību izgatavošana un pārraidīšana</t>
  </si>
  <si>
    <t>19_01_P</t>
  </si>
  <si>
    <t>Tieslietu ministrijas un resora snieguma kapacitātes stiprināšana un kvalificētu speciālistu noturības veicināšana</t>
  </si>
  <si>
    <t>03.03.00</t>
  </si>
  <si>
    <t>06.03.00</t>
  </si>
  <si>
    <t>Juridiskās palīdzības nodrošināšana</t>
  </si>
  <si>
    <t>Probācijas īstenošana</t>
  </si>
  <si>
    <t>Juridisko personu reģistrācija</t>
  </si>
  <si>
    <t>Maksātnespējas procesa pārvaldība</t>
  </si>
  <si>
    <t>Nekustamā īpašuma tiesību politikas īstenošana</t>
  </si>
  <si>
    <t>19_02_P</t>
  </si>
  <si>
    <t xml:space="preserve">Latvijas Republikas kapacitātes un lomas stiprināšana starptautisko tiesību jautājumos, tostarp Ukrainas tiesiskais atbalsts </t>
  </si>
  <si>
    <t>19_03_P</t>
  </si>
  <si>
    <t>Vardarbības, īpaši vardarbības pret sievietēm un bērniem ģimenē, mazināšanas politikas īstenošana, visu veidu vardarbīgos noziegumos cietušo atbalsta sistēmas stiprināšana un efektīva vainīgo resocializēšana</t>
  </si>
  <si>
    <t>Dotācija tieslietu funkciju veikšanai</t>
  </si>
  <si>
    <t>19_04_P</t>
  </si>
  <si>
    <t>Latvijas tiesību speciālistu ataudzes nodrošināšana un to starptautiskās konkurētspējas veicināšana</t>
  </si>
  <si>
    <t>19_05_P</t>
  </si>
  <si>
    <t>Valsts tiesu ekspertīžu biroja pamatdarbības nodrošināšana</t>
  </si>
  <si>
    <t>Tiesu ekspertīžu veikšana</t>
  </si>
  <si>
    <t>03.04.00</t>
  </si>
  <si>
    <t>19_06_P</t>
  </si>
  <si>
    <t>Ēdināšanas pakalpojumu cenu sadārdzinājuma segšana</t>
  </si>
  <si>
    <t>Ieslodzījuma vietas</t>
  </si>
  <si>
    <t>04.01.00</t>
  </si>
  <si>
    <t>19_07_P</t>
  </si>
  <si>
    <t xml:space="preserve">Uzņēmumu reģistra  informācijas sistēmas pielāgošana Interešu pārstāvības atklātības reģistra un interešu pārstāvības deklarēšanas sistēmas ieviešanai </t>
  </si>
  <si>
    <t>19_08_P</t>
  </si>
  <si>
    <t>Kadastrālā vērtēšanas politikas īstenošana</t>
  </si>
  <si>
    <t>19_09_P</t>
  </si>
  <si>
    <t>Būvju datu ieguve, izmantojot tālizpētes tehnoloģijas</t>
  </si>
  <si>
    <t>19_10_P</t>
  </si>
  <si>
    <t>Nekustamā īpašuma nomas maksas izdevumu pieaugums</t>
  </si>
  <si>
    <t>19_11_P</t>
  </si>
  <si>
    <t>Augstvērtīgo datu kopu publicēšana mašīnlasāmā formātā</t>
  </si>
  <si>
    <t>19_12_P</t>
  </si>
  <si>
    <t>Atbalsts Notāru informācijas sistēmas datu drošās apmaiņas ar valsts informācijas sistēmām kanāla izveidei</t>
  </si>
  <si>
    <t>19_13_P</t>
  </si>
  <si>
    <t>Reģistru saslēgšana ar Datu izplatīšanas un pārvaldības platformu</t>
  </si>
  <si>
    <t>03.01.00</t>
  </si>
  <si>
    <t>Tiesu administrēšana</t>
  </si>
  <si>
    <t>19_14_P</t>
  </si>
  <si>
    <t>Energoresursu
cenu sadārdzinājuma segšanai</t>
  </si>
  <si>
    <t>03.07.00</t>
  </si>
  <si>
    <t>09.01.00</t>
  </si>
  <si>
    <t>03.02.00</t>
  </si>
  <si>
    <t>Apgabaltiesas un rajonu (pilsētu) tiesas</t>
  </si>
  <si>
    <t>Uzturlīdzekļu garantiju fonda administrēšana</t>
  </si>
  <si>
    <t>Valsts valodas aizsardzība</t>
  </si>
  <si>
    <t>19_15_P</t>
  </si>
  <si>
    <t>Apcietināto un notiesāto personu konvojēšanas funkcijas pārņemšana no Valsts policijas</t>
  </si>
  <si>
    <t>18_01_P</t>
  </si>
  <si>
    <t xml:space="preserve">Pakalpojuma “Hospisa aprūpe mājās pilngadīgām personām un atbalsts viņu ģimenes locekļiem” turpinājums - sociālās komponentes nodrošināšana integrētajā mobilās komandas paliatīvās aprūpes pakalpojumā pacienta dzīvesvietā </t>
  </si>
  <si>
    <t>05.01.00</t>
  </si>
  <si>
    <t>Sociālās rehabilitācijas valsts programmas</t>
  </si>
  <si>
    <t>18_02_P</t>
  </si>
  <si>
    <t>Bērnu aizsardzības un atbalsta sistēmas pilnveide</t>
  </si>
  <si>
    <t>04.00.00</t>
  </si>
  <si>
    <t>97.01.00</t>
  </si>
  <si>
    <t>97.02.00</t>
  </si>
  <si>
    <t>Valsts atbalsts sociālajai apdrošināšanai</t>
  </si>
  <si>
    <t>Valsts bērnu tiesību aizsardzības inspekcija un bērnu uzticības tālrunis</t>
  </si>
  <si>
    <t>Valsts programma bērna un ģimenes stavokļa uzlabošanai</t>
  </si>
  <si>
    <t>Valsts atbalsts ārpusģimenes aprūpei</t>
  </si>
  <si>
    <t>Labklājības nozares vadība un politikas plānošana</t>
  </si>
  <si>
    <t>Nozares centralizēto funkciju izpilde</t>
  </si>
  <si>
    <t>18_03_P</t>
  </si>
  <si>
    <t xml:space="preserve">Atbalsts minimālā sociālo pakalpojumu groza ieviešanai
</t>
  </si>
  <si>
    <t>18_04_P</t>
  </si>
  <si>
    <t>Piemaksu pie vecuma un invaliditātes pensijas saņēmēju loka un apmēra paplašināšana</t>
  </si>
  <si>
    <t>20.03.00</t>
  </si>
  <si>
    <t>04.05.00</t>
  </si>
  <si>
    <t>Piemaksas pie vecuma un invaliditātes pensijām (konsolidējamā pozīcija)</t>
  </si>
  <si>
    <t>Nozares centralizēto funkciju izpilde (konsolidējamā pozīcija)</t>
  </si>
  <si>
    <t>Valsts pensiju speciālais budžets (konsolidējamā pozīcija no valsts pamatbudžeta apakšprogrammas 20.03.00 "Piemaksas pie vecuma un invaliditātes pensijām")</t>
  </si>
  <si>
    <t>Invaliditātes, maternitātes un slimības speciālais budžets (konsolidējamā pozīcija no valsts pamatbudžeta apakšprogrammas 20.03.00 "Piemaksas pie vecuma un invaliditātes pensijām")</t>
  </si>
  <si>
    <t>Valsts sociālās apdrošināšanas aģentūras speciālais budžets (konsolidējamā pozīcija no pamatbudžeta apakšprogrammas 97.02.00 "Nozares centralizēto funkciju izpilde")</t>
  </si>
  <si>
    <t>18_05_P</t>
  </si>
  <si>
    <t>Personu ar invaliditāti asistentu atlīdzības apmēra paaugstināšana</t>
  </si>
  <si>
    <t>18_06_P</t>
  </si>
  <si>
    <t>Atbalsta pasākumi ģimenēm un bērniem</t>
  </si>
  <si>
    <t>Valsts sociālie pabalsti</t>
  </si>
  <si>
    <t>Nozares centralizēto funkciju izpilde" (2024.g. konsolidējamā pozīcija uz speciālā budžeta apakšprogrammu 04.05.00 "Valsts sociālās apdrošināšanas aģentūras speciālais budžets")</t>
  </si>
  <si>
    <t>Valsts sociālās apdrošināšanas aģentūras speciālais budžets (konsolidējamā pozīcija no pamatbudžeta apakšprogrammas 97.02.00 "Nozares centralizēto funkciju izpilde"")</t>
  </si>
  <si>
    <t>18_07_P</t>
  </si>
  <si>
    <t>Labklājības nozares darbinieku veselības apdrošināšanas polišu izmaksu pieauguma segšana</t>
  </si>
  <si>
    <t>05.03.00</t>
  </si>
  <si>
    <t>Aprūpe valsts sociālās aprūpes institūcijās</t>
  </si>
  <si>
    <t>Valsts sociālās apdrošināšanas aģentūras speciālais budžets</t>
  </si>
  <si>
    <t>18_08_P</t>
  </si>
  <si>
    <t>Nomas maksas, telpu apsaimniekošanas, ēdināšanas,  pasta izdevumu un IT sistēmu uzturēšanas izdevumu pieauguma segšana</t>
  </si>
  <si>
    <t>05.37.00</t>
  </si>
  <si>
    <t>05.62.00</t>
  </si>
  <si>
    <t>07.01.00</t>
  </si>
  <si>
    <t>04.02.00</t>
  </si>
  <si>
    <t>Invaliditātes ekspertīžu nodrošināšana</t>
  </si>
  <si>
    <t>Nodarbinātības valsts aģentūras darbības nodrošināšana</t>
  </si>
  <si>
    <t>Valsts sociālie pabalsti (konsolidējamā pozīcija)</t>
  </si>
  <si>
    <t>Darba tiesisko attiecību un darba apstākļu kontrole un uzraudzība</t>
  </si>
  <si>
    <t>Nodarbinātības speciālais budžets</t>
  </si>
  <si>
    <t>Valsts sociālās apdrošināšanas aģentūras speciālais budžets (tai skaitā konsolidējamā pozīcija no pamatbudžeta apakšprogrammas 20.01.00 "Valsts sociālie pabalsti" un 97.02.00 "Nozares centralizēto funkciju izpilde")</t>
  </si>
  <si>
    <t>18_09_P</t>
  </si>
  <si>
    <t>Labklājības nozares sniegto pakalpojumu kvalitātes  uzlabošana</t>
  </si>
  <si>
    <t xml:space="preserve">07.01.00 </t>
  </si>
  <si>
    <t>Sociālās integrācijas valsts aģentūras administrēšana un profesionālās un sociālās rehabilitācijas pakalpojumu nodrošināšana</t>
  </si>
  <si>
    <t>18_10_P</t>
  </si>
  <si>
    <t>Valsts atbalsts VSAOI samaksas termiņa pagarināšanas gadījumā</t>
  </si>
  <si>
    <t>29_01_P</t>
  </si>
  <si>
    <t>Veselības aprūpes pakalpojumu pieejamības un kvalitātes uzlabošana</t>
  </si>
  <si>
    <t>33.03.00</t>
  </si>
  <si>
    <t>33.12.00</t>
  </si>
  <si>
    <t>33.14.00</t>
  </si>
  <si>
    <t>33.15.00</t>
  </si>
  <si>
    <t>33.16.00</t>
  </si>
  <si>
    <t>33.17.00</t>
  </si>
  <si>
    <t>33.18.00</t>
  </si>
  <si>
    <t>06.02.00</t>
  </si>
  <si>
    <t>39.03.00</t>
  </si>
  <si>
    <t>39.06.00</t>
  </si>
  <si>
    <t>39.07.00</t>
  </si>
  <si>
    <t>45.01.00</t>
  </si>
  <si>
    <t>46.01.00</t>
  </si>
  <si>
    <t>46.03.00</t>
  </si>
  <si>
    <t>Kompensējamo medikamentu un materiālu apmaksāšana</t>
  </si>
  <si>
    <t>Reto slimību ārstēšana</t>
  </si>
  <si>
    <t>Primārās ambulatorās veselības aprūpes nodrošināšana</t>
  </si>
  <si>
    <t>Laboratorisko izmeklējumu nodrošināšana ambulatorajā aprūpē</t>
  </si>
  <si>
    <t>Pārējo ambulatoro veselības aprūpes pakalpojumu nodrošināšana</t>
  </si>
  <si>
    <t>Neatliekamās medicīniskās palīdzības nodrošināšana stacionārās ārstniecības iestādēs</t>
  </si>
  <si>
    <t>Plānveida stacionāro veselības aprūpes pakalpojumu nodrošināšana</t>
  </si>
  <si>
    <t>Medicīnas vēstures muzejs</t>
  </si>
  <si>
    <t>Asins un asins konpunentu nodrošināšana</t>
  </si>
  <si>
    <t>Tiesu medicīniskā ekspertīze</t>
  </si>
  <si>
    <t>Antidopinga politikas īstenošana</t>
  </si>
  <si>
    <t>Veselības aprūpes finansējuma administrēšana un ekonomiskā novērtēšana</t>
  </si>
  <si>
    <t>Uzraudzība un kontrole</t>
  </si>
  <si>
    <t>Slimību profilakse nodrošināšana</t>
  </si>
  <si>
    <t>29_02_P</t>
  </si>
  <si>
    <t>Veselības aprūpes pakalpojumu onkoloģijas jomā uzlabošana</t>
  </si>
  <si>
    <t>29_03_P</t>
  </si>
  <si>
    <t>Mātes un bērna veselības uzlabošana</t>
  </si>
  <si>
    <t>33.04.00</t>
  </si>
  <si>
    <t>29_04_P</t>
  </si>
  <si>
    <t>Atbalsta veselības jomas darbspēka izglītībā un medicīnas izglītības sistēmas kapacitātes stiprināšana</t>
  </si>
  <si>
    <t>02.04.00</t>
  </si>
  <si>
    <t>Augstākā medicīnas izglītība</t>
  </si>
  <si>
    <t>Rezidentu apmācība</t>
  </si>
  <si>
    <t>29_05_P</t>
  </si>
  <si>
    <t>Sirds un asinsvadu veselības uzlabošana</t>
  </si>
  <si>
    <t>29_06_P</t>
  </si>
  <si>
    <t xml:space="preserve">Psihiskās veselības uzlabošana </t>
  </si>
  <si>
    <t>29_07_P</t>
  </si>
  <si>
    <t>Pārējie veselības nozares prioritārie pasākumi</t>
  </si>
  <si>
    <t>15_1_P</t>
  </si>
  <si>
    <t>Pāreja uz mācībām latviešu valodā un atbalsta pasākumi un resursi latviešu valodas apguvei, pilnveidei un lietojuma vides paplašināšanai, kā arī latviešu valodas kvalitātes sekmēšanai (vienota un iekļaujoša skola)</t>
  </si>
  <si>
    <t>Valsts valodas politika un pārvalde</t>
  </si>
  <si>
    <t>15_2_P</t>
  </si>
  <si>
    <t>Digitālo mācību līdzekļu izstrāde, atbilstoši valsts pamatizglītības un vispārtējās izglītības standartos noteiktajiem sasniedzamajiem rezultātiem, mācību līdzekļu iegāde un valsts izglītības informācijas sistēmas un izglītības digitalizācijas rīku un e-mācību risinājumu uzturēšana un pilnveide</t>
  </si>
  <si>
    <t>01.14.00</t>
  </si>
  <si>
    <t>42.06.00</t>
  </si>
  <si>
    <t>Mācību līdzekļu iegāde</t>
  </si>
  <si>
    <t>Informācijas un komunikāciju tehnoloģiju uzturēšana un attīstība</t>
  </si>
  <si>
    <t>Valsts izglītības satura centra darbības nodrošināšana</t>
  </si>
  <si>
    <t>Ministrijas centrālā aparāta darbības nodrošināšana</t>
  </si>
  <si>
    <t>15_3_P</t>
  </si>
  <si>
    <t>Zinātnes bāzes finansējuma pieaugums (t.sk. Nordforsk 1 milj. euro, pētniecības infrastruktūras uzturēšanai, dalībai jaunos ERIC/ESFRI, kā arī zinātnisko institūciju starptautiskajam izvērtējumam</t>
  </si>
  <si>
    <t>15_4_P</t>
  </si>
  <si>
    <t>Finansējuma pieaugums fundamentālo un lietišķo pētījumu programmas īstenošanai</t>
  </si>
  <si>
    <t>15_5_P</t>
  </si>
  <si>
    <t>Augstākā izglītība: izcilības iniciatīvas TOP 500 sasniegšanai, padomju darbības nodrošinājums, konkurētspējīga atlīdzība akadēmiskajam personālam, jauna doktorantūras modeļa ieviešana</t>
  </si>
  <si>
    <t>15_6_P</t>
  </si>
  <si>
    <t>Iekļaujošas izglītības pieeja</t>
  </si>
  <si>
    <t>15_7_P</t>
  </si>
  <si>
    <t>Nodrošināt pilnvērtīgu dalību Eiropas Kosmosa aģentūras asociētās dalībvalsts statusā</t>
  </si>
  <si>
    <t>15_8_P</t>
  </si>
  <si>
    <t>Latvijas dalības nodrošināšana Eiropas Kodolpētījumu organizācijā (CERN) pirmsiestāšanās dalībvalsts statusā</t>
  </si>
  <si>
    <t>15_9_P</t>
  </si>
  <si>
    <t>Speciālo izglītības iestāžu uzturēšanas izdevumi</t>
  </si>
  <si>
    <t>15_10_P</t>
  </si>
  <si>
    <t xml:space="preserve">Procentu izdevumu segšana valsts garantētiem studiju un studējošo kredītiem un kreditēšanas programmas attīstība						</t>
  </si>
  <si>
    <t>15_11_P</t>
  </si>
  <si>
    <t>Konvencijā, ar ko nosaka Eiropas skolu statūtus, paredzēto Latvijas saistību izpildes nodrošināšana</t>
  </si>
  <si>
    <t>15_12_P</t>
  </si>
  <si>
    <t xml:space="preserve">Konvencijas par Eiropas Universitātes institūta izveidi un Konvencijai, ar ko groza Konvenciju par Eiropas Universitātes institūta izveidi Latvijas uzņemto saistību izpilde </t>
  </si>
  <si>
    <t>05.02.00</t>
  </si>
  <si>
    <t>01.08.00</t>
  </si>
  <si>
    <t>62. resora programma 01.00.00</t>
  </si>
  <si>
    <t>16.00.00</t>
  </si>
  <si>
    <t>Zinātnes bāzes finansējums</t>
  </si>
  <si>
    <t>Zinātniskās darbības nodrošināšana</t>
  </si>
  <si>
    <t>Vispārējās izglītības atbalsta pasākumi</t>
  </si>
  <si>
    <t>Studējošo un studiju kreditēšana</t>
  </si>
  <si>
    <t>Eiropas Savienības lietas un starptautiskā sadarbība</t>
  </si>
  <si>
    <t>15_13_P</t>
  </si>
  <si>
    <t>Valsts un pašvaldību institūciju amatpersonu un darbinieku atlīdzības likuma izpildei, paredzot viduspunktu</t>
  </si>
  <si>
    <t>02.01.00</t>
  </si>
  <si>
    <t>03.11.00</t>
  </si>
  <si>
    <t>09.10.00</t>
  </si>
  <si>
    <t>42.05.00</t>
  </si>
  <si>
    <t xml:space="preserve">42.07.00 </t>
  </si>
  <si>
    <t>42.09.00</t>
  </si>
  <si>
    <t>Profesionālās izglītības mācību iestādes</t>
  </si>
  <si>
    <t>Koledžas</t>
  </si>
  <si>
    <t>Murjāņu sporta ģimnāzija</t>
  </si>
  <si>
    <t>Jaunatnes politikas valsts programma</t>
  </si>
  <si>
    <t>Valsts izglītības attīstības aģentūras darbības nodrošināšana</t>
  </si>
  <si>
    <t>Izglītības kvalitātes valsts dienesta darbības nodrošināšana</t>
  </si>
  <si>
    <t>Latvijas Zinātnes padome</t>
  </si>
  <si>
    <t>15_14_P</t>
  </si>
  <si>
    <t>Bērnu un jauniešu sporta attīstība, atbalsts programmas "Drošība uz ūdens" ieviešanai</t>
  </si>
  <si>
    <t>15_15_P</t>
  </si>
  <si>
    <t>Administratīvās kapacitātes stiprināšanai sportā valsts sporta budžeta līdzekļu administrēšanas reformas īstenošanai.</t>
  </si>
  <si>
    <t>15_16_P</t>
  </si>
  <si>
    <t>Darba ar jaunatni ekosistēmas attīstīšana</t>
  </si>
  <si>
    <t>15_17_P</t>
  </si>
  <si>
    <t xml:space="preserve">Augstākās izglītības pieejamības veicināšana (STEM stipendijas, stipendijas un studijas brīvprātīgi VAD pabeigušiem)				</t>
  </si>
  <si>
    <t>15_18_P</t>
  </si>
  <si>
    <t>Rīgas Eiropas skolas izveide un darbības nodrošināšana</t>
  </si>
  <si>
    <t>15_19_P</t>
  </si>
  <si>
    <t xml:space="preserve">Baltijas Jūras reģiona valstu, Ukrainas un Amerikas Savienoto valstu sadarbības iniciatīva pētniecībā						</t>
  </si>
  <si>
    <t>15_20_P</t>
  </si>
  <si>
    <t>Atbalsts bilaterālo sadarbības programmu starptautiskās sadarbības projektiem pētniecības un tehnoloģijas jomās (programmā ar Taivānu, Latviju un Lietuvu)</t>
  </si>
  <si>
    <t>15_21_P</t>
  </si>
  <si>
    <t xml:space="preserve">Izglītības un zinātnes ministrijas ēkas Vaļņu ielā 2, Rīgā kritiskā tehniskā stāvokļa novēršanas pasākumi </t>
  </si>
  <si>
    <t>15_22_P</t>
  </si>
  <si>
    <t>Profesijas standartā iekļauto profesionālo kvalifkācijas prasību izstrādes nodrošināšana</t>
  </si>
  <si>
    <t>15_23_P</t>
  </si>
  <si>
    <t>Valsts atbalsts profesionālās ievirzes sporta izglītības programmu īstenošanai atbilstoši audzēkņu skaita pieaugumam</t>
  </si>
  <si>
    <t>15_24_P</t>
  </si>
  <si>
    <t>Investīcijas valsts  pārvaldībā esošo sporta bāzu attīstībā (Bobsleja un kamaniņu trases "Sigulda" rekonstrukcija)</t>
  </si>
  <si>
    <t>15_25_P</t>
  </si>
  <si>
    <t>Valsts finansēto vietu skaita palielināšana profesionālās izglītības programmās</t>
  </si>
  <si>
    <t>15_26_P</t>
  </si>
  <si>
    <t>Skolu infrastruktūras izbūve</t>
  </si>
  <si>
    <t>15_27_P</t>
  </si>
  <si>
    <t>Asistenta pakalpojumu nodrošināšana izglītības iestādēs</t>
  </si>
  <si>
    <t>15_28_P</t>
  </si>
  <si>
    <t>Atbalsts Murjāņu sporta ģimnāzijas mācību - treniņu darba nodrošināšanai</t>
  </si>
  <si>
    <t>15_29_P</t>
  </si>
  <si>
    <t>Naudas balvu par izciliem sasniegumiem sportā sistēmas reforma</t>
  </si>
  <si>
    <t>15_30_P</t>
  </si>
  <si>
    <t>Nacionālas nozīmes starptautisku sporta pasākumu organizēšana Latvijā</t>
  </si>
  <si>
    <t>15_31_P</t>
  </si>
  <si>
    <t>Atbalsts pašvaldībām pieaugušo izglītības pieejamības nodrošināšanai</t>
  </si>
  <si>
    <t>15_32_P</t>
  </si>
  <si>
    <t>Atbalsts SIA Latvijas Nacionālais sporta centrs saimnieciskās darbības nodrošināšanai</t>
  </si>
  <si>
    <t>15_33_P</t>
  </si>
  <si>
    <t>Latvijas skolu jaunatnes un studentu dziesmu un deju svētku tradīcija</t>
  </si>
  <si>
    <t>09.19.00</t>
  </si>
  <si>
    <t>09.04.00</t>
  </si>
  <si>
    <t>12.00.00</t>
  </si>
  <si>
    <t>09.16.00</t>
  </si>
  <si>
    <t>42.03.00</t>
  </si>
  <si>
    <t>Finansējums profesionālās ievirzes sporta izglītības programmu pedagogu darba samaksai un valsts sociālās apdrošināšanas obligātajām iemaksām</t>
  </si>
  <si>
    <t>Augstskolas</t>
  </si>
  <si>
    <t>Sporta būves</t>
  </si>
  <si>
    <t>Profesionālās izglītības programmu īstenošana</t>
  </si>
  <si>
    <t>Finansējums asistenta pakalpojuma nodrošināšanai personai ar invaliditāti pārvietošanas atbalstam un pašaprūpes veikšanai</t>
  </si>
  <si>
    <t>Dotācija nacionālas nozīmes starptautisku sporta pasākumu organizēšanai Latvijā</t>
  </si>
  <si>
    <t>Skolu jaunatnes dziesmu un deju svētki</t>
  </si>
  <si>
    <t>Jauna budžeta programma/apakšprogramma</t>
  </si>
  <si>
    <t>115.</t>
  </si>
  <si>
    <t>116.</t>
  </si>
  <si>
    <t>117.</t>
  </si>
  <si>
    <t>118.</t>
  </si>
  <si>
    <t>119.</t>
  </si>
  <si>
    <t>120.</t>
  </si>
  <si>
    <t>121.</t>
  </si>
  <si>
    <t>122.</t>
  </si>
  <si>
    <t>123.</t>
  </si>
  <si>
    <t>124.</t>
  </si>
  <si>
    <t>125.</t>
  </si>
  <si>
    <t>126.</t>
  </si>
  <si>
    <t>127.</t>
  </si>
  <si>
    <t>189.</t>
  </si>
  <si>
    <t>164.</t>
  </si>
  <si>
    <t>140.</t>
  </si>
  <si>
    <t>177.</t>
  </si>
  <si>
    <t>128.</t>
  </si>
  <si>
    <t>129.</t>
  </si>
  <si>
    <t>130.</t>
  </si>
  <si>
    <t>131.</t>
  </si>
  <si>
    <t>132.</t>
  </si>
  <si>
    <t>133.</t>
  </si>
  <si>
    <t>134.</t>
  </si>
  <si>
    <t>135.</t>
  </si>
  <si>
    <t>136.</t>
  </si>
  <si>
    <t>137.</t>
  </si>
  <si>
    <t>138.</t>
  </si>
  <si>
    <t>139.</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</si>
  <si>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</si>
  <si>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</si>
  <si>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</si>
  <si>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</si>
  <si>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</si>
  <si>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</si>
  <si>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</si>
  <si>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</si>
  <si>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</si>
  <si>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</si>
  <si>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</si>
  <si>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</si>
  <si>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</si>
  <si>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</si>
  <si>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</si>
  <si>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</si>
  <si>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</si>
  <si>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</si>
  <si>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</si>
  <si>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</si>
  <si>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</si>
  <si>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</si>
  <si>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</si>
  <si>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168.</t>
  </si>
  <si>
    <t>165.</t>
  </si>
  <si>
    <t>166.</t>
  </si>
  <si>
    <t>167.</t>
  </si>
  <si>
    <t>169.</t>
  </si>
  <si>
    <t>170.</t>
  </si>
  <si>
    <t>171.</t>
  </si>
  <si>
    <t>172.</t>
  </si>
  <si>
    <t>173.</t>
  </si>
  <si>
    <t>174.</t>
  </si>
  <si>
    <t>175.</t>
  </si>
  <si>
    <t>176.</t>
  </si>
  <si>
    <t>178.</t>
  </si>
  <si>
    <t>179.</t>
  </si>
  <si>
    <t>180.</t>
  </si>
  <si>
    <t>181.</t>
  </si>
  <si>
    <t>182.</t>
  </si>
  <si>
    <t>184.</t>
  </si>
  <si>
    <t>183.</t>
  </si>
  <si>
    <t>185.</t>
  </si>
  <si>
    <t>186.</t>
  </si>
  <si>
    <t>187.</t>
  </si>
  <si>
    <t>188.</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</si>
  <si>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</si>
  <si>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</si>
  <si>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</si>
  <si>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</si>
  <si>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</si>
  <si>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</si>
  <si>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</si>
  <si>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</si>
  <si>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</si>
  <si>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</si>
  <si>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</si>
  <si>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</si>
  <si>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</si>
  <si>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</si>
  <si>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</si>
  <si>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</si>
  <si>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</si>
  <si>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</si>
  <si>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</si>
  <si>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</si>
  <si>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</si>
  <si>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</si>
  <si>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</si>
  <si>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</si>
  <si>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</si>
  <si>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</si>
  <si>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</si>
  <si>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</si>
  <si>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</si>
  <si>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</si>
  <si>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</si>
  <si>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</si>
  <si>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</si>
  <si>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</si>
  <si>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</si>
  <si>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</si>
  <si>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</si>
  <si>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</si>
  <si>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</si>
  <si>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</si>
  <si>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</si>
  <si>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</si>
  <si>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</si>
  <si>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</si>
  <si>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</si>
  <si>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</si>
  <si>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</si>
  <si>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</si>
  <si>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</si>
  <si>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</si>
  <si>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</si>
  <si>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</si>
  <si>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</si>
  <si>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</si>
  <si>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</si>
  <si>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</si>
  <si>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</si>
  <si>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</si>
  <si>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</si>
  <si>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</si>
  <si>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</si>
  <si>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</si>
  <si>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</si>
  <si>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</si>
  <si>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</si>
  <si>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</si>
  <si>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</si>
  <si>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</si>
  <si>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</si>
  <si>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</si>
  <si>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</si>
  <si>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</si>
  <si>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</si>
  <si>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</si>
  <si>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62. resora programma 05.00.00</t>
  </si>
  <si>
    <t>Mērķdotācijas pašvaldībām – pašvaldību izglītības iestāžu pedagogu darba samaksai un valsts sociālās apdrošināšanas obligātajām iemaksām</t>
  </si>
  <si>
    <t>Mērķdotācijas izglītības pasākumiem</t>
  </si>
  <si>
    <t>Centralizēta medikamentu un materiālu iegāde</t>
  </si>
  <si>
    <t>Slimību profilakse nodrošināšna</t>
  </si>
  <si>
    <t xml:space="preserve">09.08.00, 09.21.00 </t>
  </si>
  <si>
    <t>Balvas par izciliem sasniegumiem sportā, 
Augstas klases sasniegumu sports</t>
  </si>
  <si>
    <t>Valsts policijas Galvenās kriminālpolicijas pārvaldes Kriminālistikas pārvaldes kapacitātes celšana un attīstība</t>
  </si>
  <si>
    <t>15. Izglītības un zinātnes ministrija kopā*:</t>
  </si>
  <si>
    <t>* t.sk. 62.resors "Mērķdotācijas pašvaldībām"</t>
  </si>
  <si>
    <t>04_07_P</t>
  </si>
  <si>
    <t>Dokumentu un informācijas pārvaldības sistēmas izstrāde</t>
  </si>
  <si>
    <t>44.</t>
  </si>
  <si>
    <t>16_22_P</t>
  </si>
  <si>
    <t>Saistību dzēšana Nodrošinājuma valsts aģentūrai par Višķu sovhoztehnikuma 1992./1993.gada apkures sezonā saņemto mazutu no valsts rezervēm</t>
  </si>
  <si>
    <t>264.</t>
  </si>
  <si>
    <t>265.</t>
  </si>
  <si>
    <t xml:space="preserve">Sabiedriskā finansējuma administrēšana un valsts uzraudzība lauksaimniecībā </t>
  </si>
  <si>
    <t>Dotācija Autotransporta direkcijai sabiedriskā transporta pakalpojumu organizēšanai</t>
  </si>
  <si>
    <t>Diplomātiskās misijas ārvalstīs</t>
  </si>
  <si>
    <t>Iekšlietu ministrijas iestāžu kapacitātes stiprināšana valsts pārvaldes atlīdzības reformas ietvaros</t>
  </si>
  <si>
    <t>VAS “Latvijas dzelzceļš” finanšu līdzsvars</t>
  </si>
  <si>
    <t>23.04.00</t>
  </si>
  <si>
    <t>Mērķdotācijas pašvaldību autoceļiem (ielām)</t>
  </si>
  <si>
    <t>Rail Baltica projekta infrastruktūras pārvaldības funkcijas nodrošināšana</t>
  </si>
  <si>
    <t>Dotācija jauno vilcienu iegādei un remonta centra izbūvei</t>
  </si>
  <si>
    <t>09.05.00</t>
  </si>
  <si>
    <t>Nacionālo normatīvo aktu prasību izpilde, tajā skaitā VID IS pielāgošana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</si>
</sst>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2"/>
      <color theme="1"/>
      <name val="Times New Roman"/>
      <family val="2"/>
      <charset val="186"/>
    </font>
    <font>
      <sz val="8"/>
      <color theme="1"/>
      <name val="Times New Roman"/>
      <family val="1"/>
      <charset val="186"/>
    </font>
    <font>
      <b/>
      <sz val="8"/>
      <color theme="1"/>
      <name val="Times New Roman"/>
      <family val="1"/>
      <charset val="186"/>
    </font>
    <font>
      <sz val="12"/>
      <color theme="1"/>
      <name val="Times New Roman"/>
      <family val="1"/>
      <charset val="186"/>
    </font>
    <font>
      <b/>
      <sz val="11"/>
      <color theme="1"/>
      <name val="Times New Roman"/>
      <family val="1"/>
      <charset val="186"/>
    </font>
    <font>
      <i/>
      <sz val="8"/>
      <color theme="1"/>
      <name val="Times New Roman"/>
      <family val="1"/>
      <charset val="186"/>
    </font>
    <font>
      <sz val="8"/>
      <color indexed="8"/>
      <name val="Times New Roman"/>
      <family val="1"/>
      <charset val="186"/>
    </font>
    <font>
      <sz val="8"/>
      <name val="Times New Roman"/>
      <family val="1"/>
      <charset val="186"/>
    </font>
    <font>
      <sz val="9"/>
      <color theme="1"/>
      <name val="Times New Roman"/>
      <family val="1"/>
      <charset val="186"/>
    </font>
    <font>
      <b/>
      <sz val="9"/>
      <color theme="1"/>
      <name val="Times New Roman"/>
      <family val="1"/>
      <charset val="186"/>
    </font>
    <font>
      <sz val="9"/>
      <name val="Times New Roman"/>
      <family val="1"/>
      <charset val="186"/>
    </font>
    <font>
      <b/>
      <sz val="8"/>
      <name val="Times New Roman"/>
      <family val="1"/>
      <charset val="186"/>
    </font>
    <font>
      <sz val="10"/>
      <name val="Arial"/>
      <family val="2"/>
      <charset val="186"/>
    </font>
    <font>
      <sz val="12"/>
      <color theme="1"/>
      <name val="Times New Roman"/>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0" fontId="12" fillId="0" borderId="0"/>
    <xf numFmtId="0" fontId="12" fillId="0" borderId="0"/>
    <xf numFmtId="0" fontId="12" fillId="0" borderId="0"/>
    <xf numFmtId="0" fontId="12" fillId="0" borderId="0"/>
    <xf numFmtId="43" fontId="13" fillId="0" borderId="0" applyFont="0" applyFill="0" applyBorder="0" applyAlignment="0" applyProtection="0"/>
  </cellStyleXfs>
  <cellXfs count="71">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right" vertical="center"/>
    </xf>
    <xf numFmtId="0" fontId="1" fillId="0" borderId="0" xfId="0" applyFont="1"/>
    <xf numFmtId="0" fontId="3" fillId="0" borderId="0" xfId="0" applyFont="1"/>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3" fillId="0" borderId="0" xfId="0" applyNumberFormat="1" applyFont="1"/>
    <xf numFmtId="0" fontId="1" fillId="0" borderId="1" xfId="0" applyFont="1" applyBorder="1" applyAlignment="1">
      <alignment horizontal="center"/>
    </xf>
    <xf numFmtId="0" fontId="1" fillId="0" borderId="1" xfId="0" applyFont="1" applyBorder="1" applyAlignment="1">
      <alignment horizontal="left" indent="2"/>
    </xf>
    <xf numFmtId="0" fontId="1" fillId="0" borderId="1" xfId="0" applyFont="1" applyBorder="1" applyAlignment="1">
      <alignment horizontal="left"/>
    </xf>
    <xf numFmtId="0" fontId="1" fillId="0" borderId="1" xfId="0" applyFont="1" applyBorder="1" applyAlignment="1">
      <alignment horizontal="right"/>
    </xf>
    <xf numFmtId="0" fontId="1" fillId="0" borderId="1" xfId="0" applyFont="1" applyBorder="1" applyAlignment="1">
      <alignment horizontal="left" indent="1"/>
    </xf>
    <xf numFmtId="0" fontId="1" fillId="0" borderId="1" xfId="0" applyFont="1" applyBorder="1" applyAlignment="1">
      <alignment horizontal="left" wrapText="1"/>
    </xf>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wrapText="1"/>
    </xf>
    <xf numFmtId="0" fontId="1" fillId="0" borderId="1" xfId="0" applyFont="1" applyBorder="1" applyAlignment="1">
      <alignment horizontal="left" vertical="center"/>
    </xf>
    <xf numFmtId="3" fontId="1" fillId="0" borderId="1" xfId="0" applyNumberFormat="1" applyFont="1" applyBorder="1" applyAlignment="1">
      <alignment horizontal="right"/>
    </xf>
    <xf numFmtId="0" fontId="1" fillId="0" borderId="1" xfId="0" applyFont="1" applyBorder="1" applyAlignment="1">
      <alignment horizontal="right" wrapText="1"/>
    </xf>
    <xf numFmtId="49" fontId="1" fillId="0" borderId="1" xfId="0" applyNumberFormat="1" applyFont="1" applyBorder="1" applyAlignment="1">
      <alignment horizontal="right"/>
    </xf>
    <xf numFmtId="0" fontId="1" fillId="0" borderId="5" xfId="0" applyFont="1" applyBorder="1" applyAlignment="1">
      <alignment horizontal="left" wrapText="1"/>
    </xf>
    <xf numFmtId="0" fontId="3" fillId="0" borderId="0" xfId="0" applyFont="1" applyAlignment="1">
      <alignment horizontal="right"/>
    </xf>
    <xf numFmtId="0" fontId="1" fillId="0" borderId="2" xfId="0" applyFont="1" applyBorder="1" applyAlignment="1">
      <alignment horizontal="center"/>
    </xf>
    <xf numFmtId="0" fontId="1" fillId="0" borderId="0" xfId="0" applyFont="1" applyAlignment="1">
      <alignment horizontal="left" vertical="center"/>
    </xf>
    <xf numFmtId="0" fontId="7" fillId="0" borderId="0" xfId="0" applyFont="1" applyAlignment="1">
      <alignment vertical="center" wrapText="1"/>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vertical="center" wrapText="1"/>
    </xf>
    <xf numFmtId="49" fontId="1" fillId="0" borderId="1" xfId="0" applyNumberFormat="1" applyFont="1" applyBorder="1" applyAlignment="1">
      <alignment horizontal="right" wrapText="1"/>
    </xf>
    <xf numFmtId="3" fontId="2" fillId="4" borderId="1" xfId="0" applyNumberFormat="1" applyFont="1" applyFill="1" applyBorder="1" applyAlignment="1">
      <alignment horizontal="right"/>
    </xf>
    <xf numFmtId="0" fontId="1" fillId="4" borderId="1" xfId="0" applyFont="1" applyFill="1" applyBorder="1" applyAlignment="1">
      <alignment horizontal="center"/>
    </xf>
    <xf numFmtId="3" fontId="1" fillId="0" borderId="1" xfId="0" applyNumberFormat="1" applyFont="1" applyBorder="1" applyAlignment="1">
      <alignment horizontal="center"/>
    </xf>
    <xf numFmtId="49" fontId="1" fillId="0" borderId="1" xfId="0" applyNumberFormat="1" applyFont="1" applyBorder="1" applyAlignment="1">
      <alignment horizontal="left"/>
    </xf>
    <xf numFmtId="0" fontId="3" fillId="0" borderId="1" xfId="0" applyFont="1" applyBorder="1" applyAlignment="1">
      <alignment horizontal="right"/>
    </xf>
    <xf numFmtId="3" fontId="0" fillId="0" borderId="0" xfId="0" applyNumberFormat="1"/>
    <xf numFmtId="164" fontId="3" fillId="0" borderId="0" xfId="0" applyNumberFormat="1" applyFont="1"/>
    <xf numFmtId="0" fontId="1" fillId="0" borderId="1" xfId="0" applyFont="1" applyBorder="1" applyAlignment="1">
      <alignment horizontal="center" wrapText="1"/>
    </xf>
    <xf numFmtId="0" fontId="1" fillId="0" borderId="0" xfId="0" applyFont="1" applyAlignment="1">
      <alignment horizontal="right"/>
    </xf>
    <xf numFmtId="3" fontId="11" fillId="4" borderId="1" xfId="0" applyNumberFormat="1" applyFont="1" applyFill="1" applyBorder="1" applyAlignment="1">
      <alignment horizontal="right" vertical="center"/>
    </xf>
    <xf numFmtId="3" fontId="1" fillId="0" borderId="1" xfId="0" applyNumberFormat="1" applyFont="1" applyBorder="1" applyAlignment="1">
      <alignment horizontal="right" wrapText="1"/>
    </xf>
    <xf numFmtId="0" fontId="1" fillId="0" borderId="0" xfId="0" applyFont="1" applyAlignment="1">
      <alignment horizontal="right" vertical="center" wrapText="1"/>
    </xf>
    <xf numFmtId="164" fontId="1" fillId="0" borderId="1" xfId="5" applyNumberFormat="1" applyFont="1" applyBorder="1" applyAlignment="1">
      <alignment horizontal="right"/>
    </xf>
    <xf numFmtId="3" fontId="7" fillId="4" borderId="1" xfId="0" applyNumberFormat="1" applyFont="1" applyFill="1" applyBorder="1" applyAlignment="1">
      <alignment horizontal="center" vertical="center"/>
    </xf>
    <xf numFmtId="0" fontId="3" fillId="0" borderId="0" xfId="0" applyFont="1" applyAlignment="1">
      <alignment horizontal="center"/>
    </xf>
    <xf numFmtId="3" fontId="2" fillId="3" borderId="1" xfId="0" applyNumberFormat="1" applyFont="1" applyFill="1" applyBorder="1" applyAlignment="1">
      <alignment horizontal="right" vertical="center"/>
    </xf>
    <xf numFmtId="3" fontId="2" fillId="3" borderId="1" xfId="0" applyNumberFormat="1" applyFont="1" applyFill="1" applyBorder="1" applyAlignment="1">
      <alignment horizontal="center" vertical="center"/>
    </xf>
    <xf numFmtId="0" fontId="1" fillId="0" borderId="0" xfId="0" applyFont="1" applyAlignment="1">
      <alignment horizontal="center"/>
    </xf>
    <xf numFmtId="0" fontId="1" fillId="0" borderId="0" xfId="0" applyFont="1" applyAlignment="1">
      <alignment horizontal="left" indent="2"/>
    </xf>
    <xf numFmtId="49" fontId="1" fillId="0" borderId="0" xfId="0" applyNumberFormat="1" applyFont="1" applyAlignment="1">
      <alignment horizontal="right"/>
    </xf>
    <xf numFmtId="0" fontId="1" fillId="0" borderId="0" xfId="0" applyFont="1" applyAlignment="1">
      <alignment horizontal="left" wrapText="1"/>
    </xf>
    <xf numFmtId="3" fontId="1" fillId="0" borderId="0" xfId="0" applyNumberFormat="1" applyFont="1" applyAlignment="1">
      <alignment horizontal="right"/>
    </xf>
    <xf numFmtId="0" fontId="1" fillId="0" borderId="5" xfId="0" applyFont="1" applyBorder="1" applyAlignment="1">
      <alignment horizontal="center"/>
    </xf>
    <xf numFmtId="0" fontId="3" fillId="0" borderId="1" xfId="0" applyFont="1" applyBorder="1"/>
    <xf numFmtId="0" fontId="1" fillId="0" borderId="0" xfId="0" applyFont="1" applyAlignment="1">
      <alignment horizontal="left" vertical="center" wrapText="1"/>
    </xf>
    <xf numFmtId="0" fontId="2" fillId="4" borderId="2" xfId="0" applyFont="1" applyFill="1" applyBorder="1" applyAlignment="1">
      <alignment horizontal="right"/>
    </xf>
    <xf numFmtId="0" fontId="2" fillId="4" borderId="3" xfId="0" applyFont="1" applyFill="1" applyBorder="1" applyAlignment="1">
      <alignment horizontal="right"/>
    </xf>
    <xf numFmtId="0" fontId="2" fillId="4" borderId="4" xfId="0" applyFont="1" applyFill="1" applyBorder="1" applyAlignment="1">
      <alignment horizontal="right"/>
    </xf>
    <xf numFmtId="0" fontId="1" fillId="0" borderId="0" xfId="0" applyFont="1" applyAlignment="1">
      <alignment horizontal="right" wrapText="1"/>
    </xf>
    <xf numFmtId="0" fontId="4" fillId="0" borderId="0" xfId="0" applyFont="1" applyAlignment="1">
      <alignment horizontal="center" vertical="center" wrapText="1"/>
    </xf>
    <xf numFmtId="0" fontId="1" fillId="2" borderId="1" xfId="0" applyFont="1" applyFill="1" applyBorder="1" applyAlignment="1">
      <alignment horizontal="center" vertical="center" wrapText="1"/>
    </xf>
    <xf numFmtId="0" fontId="2" fillId="3" borderId="2" xfId="0" applyFont="1" applyFill="1" applyBorder="1" applyAlignment="1">
      <alignment horizontal="right"/>
    </xf>
    <xf numFmtId="0" fontId="2" fillId="3" borderId="3" xfId="0" applyFont="1" applyFill="1" applyBorder="1" applyAlignment="1">
      <alignment horizontal="right"/>
    </xf>
    <xf numFmtId="0" fontId="2" fillId="3" borderId="4" xfId="0" applyFont="1" applyFill="1" applyBorder="1" applyAlignment="1">
      <alignment horizontal="right"/>
    </xf>
    <xf numFmtId="0" fontId="2" fillId="4" borderId="2" xfId="0" applyFont="1" applyFill="1" applyBorder="1" applyAlignment="1">
      <alignment horizontal="right" vertical="center"/>
    </xf>
    <xf numFmtId="0" fontId="2" fillId="4" borderId="3" xfId="0" applyFont="1" applyFill="1" applyBorder="1" applyAlignment="1">
      <alignment horizontal="right" vertical="center"/>
    </xf>
    <xf numFmtId="0" fontId="2" fillId="4" borderId="4" xfId="0" applyFont="1" applyFill="1" applyBorder="1" applyAlignment="1">
      <alignment horizontal="right" vertical="center"/>
    </xf>
    <xf numFmtId="0" fontId="1" fillId="2" borderId="1" xfId="0" applyFont="1" applyFill="1" applyBorder="1" applyAlignment="1">
      <alignment horizontal="center"/>
    </xf>
  </cellXfs>
  <cellStyles count="6">
    <cellStyle name="Comma" xfId="5" builtinId="3"/>
    <cellStyle name="Normal" xfId="0" builtinId="0"/>
    <cellStyle name="Normal 2" xfId="1" xr:uid="{D452B9FA-B4D5-415D-B2C5-25F99179EA73}"/>
    <cellStyle name="Normal 2 2" xfId="3" xr:uid="{031F1ABF-4CC1-4061-90FB-16F9C4F601CE}"/>
    <cellStyle name="Normal 2 2 3" xfId="4" xr:uid="{1EC67076-3806-41BD-90F5-7CFEA6344136}"/>
    <cellStyle name="Normal 3" xfId="2" xr:uid="{876A0B9E-C7AC-4B61-A76F-9457BD87BC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ana.mirovscikova@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5ABCD-D633-44BD-834F-90846F1101FB}">
  <sheetPr>
    <pageSetUpPr fitToPage="1"/>
  </sheetPr>
  <dimension ref="A1:N534"/>
  <sheetViews>
    <sheetView tabSelected="1" zoomScale="90" zoomScaleNormal="90" workbookViewId="0"/>
  </sheetViews>
  <sheetFormatPr defaultColWidth="8.58203125" defaultRowHeight="15.5" x14ac:dyDescent="0.35"/>
  <cols>
    <col min="1" max="1" width="5.5" style="6" customWidth="1"/>
    <col min="2" max="2" width="10.33203125" style="6" customWidth="1"/>
    <col min="3" max="3" width="41.08203125" style="6" customWidth="1"/>
    <col min="4" max="4" width="8.58203125" style="25"/>
    <col min="5" max="5" width="29.58203125" style="6" customWidth="1"/>
    <col min="6" max="6" width="9.08203125" style="25" customWidth="1"/>
    <col min="7" max="7" width="9.25" style="25" customWidth="1"/>
    <col min="8" max="8" width="10" style="25" customWidth="1"/>
    <col min="9" max="9" width="11" style="25" customWidth="1"/>
    <col min="10" max="10" width="11.83203125" style="25" bestFit="1" customWidth="1"/>
    <col min="11" max="11" width="8.75" style="47" bestFit="1" customWidth="1"/>
    <col min="12" max="14" width="12.58203125" style="6" bestFit="1" customWidth="1"/>
    <col min="15" max="16384" width="8.58203125" style="6"/>
  </cols>
  <sheetData>
    <row r="1" spans="1:14" ht="25.5" customHeight="1" x14ac:dyDescent="0.35">
      <c r="A1" s="1"/>
      <c r="B1" s="2"/>
      <c r="C1" s="3"/>
      <c r="D1" s="4"/>
      <c r="E1" s="3"/>
      <c r="F1" s="41"/>
      <c r="G1" s="61" t="s">
        <v>29</v>
      </c>
      <c r="H1" s="61"/>
      <c r="I1" s="61"/>
      <c r="J1" s="61"/>
      <c r="K1" s="61"/>
    </row>
    <row r="2" spans="1:14" ht="15" customHeight="1" x14ac:dyDescent="0.35">
      <c r="A2" s="1"/>
      <c r="B2" s="2"/>
      <c r="C2" s="3"/>
      <c r="D2" s="4"/>
      <c r="E2" s="3"/>
      <c r="F2" s="41"/>
      <c r="G2" s="41"/>
      <c r="H2" s="41"/>
      <c r="I2" s="41"/>
      <c r="J2" s="41"/>
      <c r="K2" s="1"/>
    </row>
    <row r="3" spans="1:14" ht="15" customHeight="1" x14ac:dyDescent="0.35">
      <c r="A3" s="62" t="s">
        <v>0</v>
      </c>
      <c r="B3" s="62"/>
      <c r="C3" s="62"/>
      <c r="D3" s="62"/>
      <c r="E3" s="62"/>
      <c r="F3" s="62"/>
      <c r="G3" s="62"/>
      <c r="H3" s="62"/>
      <c r="I3" s="62"/>
      <c r="J3" s="62"/>
      <c r="K3" s="62"/>
    </row>
    <row r="4" spans="1:14" x14ac:dyDescent="0.35">
      <c r="A4" s="1"/>
      <c r="B4" s="2"/>
      <c r="C4" s="3"/>
      <c r="D4" s="4"/>
      <c r="E4" s="3"/>
      <c r="F4" s="41"/>
      <c r="G4" s="41"/>
      <c r="H4" s="41"/>
      <c r="I4" s="41"/>
      <c r="J4" s="41"/>
      <c r="K4" s="1"/>
    </row>
    <row r="5" spans="1:14" x14ac:dyDescent="0.35">
      <c r="A5" s="1"/>
      <c r="B5" s="2"/>
      <c r="C5" s="3"/>
      <c r="D5" s="4"/>
      <c r="E5" s="3"/>
      <c r="F5" s="70" t="s">
        <v>1</v>
      </c>
      <c r="G5" s="70"/>
      <c r="H5" s="70"/>
      <c r="I5" s="70"/>
      <c r="J5" s="70"/>
      <c r="K5" s="1"/>
    </row>
    <row r="6" spans="1:14" ht="52.5" x14ac:dyDescent="0.35">
      <c r="A6" s="7" t="s">
        <v>2</v>
      </c>
      <c r="B6" s="7" t="s">
        <v>3</v>
      </c>
      <c r="C6" s="7" t="s">
        <v>4</v>
      </c>
      <c r="D6" s="63" t="s">
        <v>5</v>
      </c>
      <c r="E6" s="63"/>
      <c r="F6" s="8" t="s">
        <v>6</v>
      </c>
      <c r="G6" s="8" t="s">
        <v>7</v>
      </c>
      <c r="H6" s="8" t="s">
        <v>30</v>
      </c>
      <c r="I6" s="9" t="s">
        <v>31</v>
      </c>
      <c r="J6" s="9" t="s">
        <v>32</v>
      </c>
      <c r="K6" s="8" t="s">
        <v>8</v>
      </c>
    </row>
    <row r="7" spans="1:14" x14ac:dyDescent="0.35">
      <c r="A7" s="64" t="s">
        <v>9</v>
      </c>
      <c r="B7" s="65"/>
      <c r="C7" s="65"/>
      <c r="D7" s="65"/>
      <c r="E7" s="66"/>
      <c r="F7" s="48">
        <f>F8+F18+F26+F31+F56+F80+F103+F182+F232+F276+F313+F371+F411+F444+F478</f>
        <v>1473178866.6698794</v>
      </c>
      <c r="G7" s="48">
        <f>G8+G18+G26+G31+G56+G80+G103+G182+G232+G276+G313+G371+G411+G444+G478</f>
        <v>1906727996.2712226</v>
      </c>
      <c r="H7" s="48">
        <f>H8+H18+H26+H31+H56+H80+H103+H182+H232+H276+H313+H371+H411+H444+H478</f>
        <v>2088449692.0155902</v>
      </c>
      <c r="I7" s="48">
        <f>I8+I18+I26+I31+I56+I80+I103+I182+I232+I276+I313+I371+I411+I444+I478</f>
        <v>350606043</v>
      </c>
      <c r="J7" s="48">
        <f>J8+J18+J26+J31+J56+J80+J103+J182+J232+J276+J313+J371+J411+J444+J478</f>
        <v>1611849260.2272005</v>
      </c>
      <c r="K7" s="49"/>
      <c r="L7" s="10"/>
      <c r="M7" s="10"/>
      <c r="N7" s="10"/>
    </row>
    <row r="8" spans="1:14" x14ac:dyDescent="0.35">
      <c r="A8" s="67" t="s">
        <v>10</v>
      </c>
      <c r="B8" s="68"/>
      <c r="C8" s="68"/>
      <c r="D8" s="68"/>
      <c r="E8" s="69"/>
      <c r="F8" s="42">
        <f>F9+F10+F11+F12+F13+F16+F17</f>
        <v>2689799</v>
      </c>
      <c r="G8" s="42">
        <f t="shared" ref="G8:I8" si="0">G9+G10+G11+G12+G13+G16+G17</f>
        <v>3042778</v>
      </c>
      <c r="H8" s="42">
        <f t="shared" si="0"/>
        <v>3117778</v>
      </c>
      <c r="I8" s="42">
        <f t="shared" si="0"/>
        <v>2649796</v>
      </c>
      <c r="J8" s="42">
        <f>J9+J10+J11+J12+J13+J16+J17</f>
        <v>1817779</v>
      </c>
      <c r="K8" s="46"/>
    </row>
    <row r="9" spans="1:14" ht="22" x14ac:dyDescent="0.35">
      <c r="A9" s="11" t="s">
        <v>35</v>
      </c>
      <c r="B9" s="12" t="s">
        <v>39</v>
      </c>
      <c r="C9" s="16" t="s">
        <v>40</v>
      </c>
      <c r="D9" s="14" t="s">
        <v>41</v>
      </c>
      <c r="E9" s="16" t="s">
        <v>42</v>
      </c>
      <c r="F9" s="21">
        <v>300000</v>
      </c>
      <c r="G9" s="21">
        <v>300000</v>
      </c>
      <c r="H9" s="21">
        <v>300000</v>
      </c>
      <c r="I9" s="21"/>
      <c r="J9" s="21">
        <v>300000</v>
      </c>
      <c r="K9" s="11"/>
      <c r="L9" s="5"/>
    </row>
    <row r="10" spans="1:14" ht="22" x14ac:dyDescent="0.35">
      <c r="A10" s="11" t="s">
        <v>36</v>
      </c>
      <c r="B10" s="12" t="s">
        <v>43</v>
      </c>
      <c r="C10" s="13" t="s">
        <v>44</v>
      </c>
      <c r="D10" s="14" t="s">
        <v>41</v>
      </c>
      <c r="E10" s="16" t="s">
        <v>42</v>
      </c>
      <c r="F10" s="21">
        <v>181500</v>
      </c>
      <c r="G10" s="21">
        <v>20000</v>
      </c>
      <c r="H10" s="21"/>
      <c r="I10" s="21"/>
      <c r="J10" s="21"/>
      <c r="K10" s="11"/>
      <c r="L10" s="5"/>
    </row>
    <row r="11" spans="1:14" ht="24" customHeight="1" x14ac:dyDescent="0.35">
      <c r="A11" s="11" t="s">
        <v>37</v>
      </c>
      <c r="B11" s="12" t="s">
        <v>45</v>
      </c>
      <c r="C11" s="19" t="s">
        <v>46</v>
      </c>
      <c r="D11" s="14" t="s">
        <v>41</v>
      </c>
      <c r="E11" s="16" t="s">
        <v>42</v>
      </c>
      <c r="F11" s="21">
        <v>260000</v>
      </c>
      <c r="G11" s="21">
        <v>260000</v>
      </c>
      <c r="H11" s="21">
        <v>260000</v>
      </c>
      <c r="I11" s="21"/>
      <c r="J11" s="21">
        <v>260000</v>
      </c>
      <c r="K11" s="11"/>
      <c r="L11" s="5"/>
    </row>
    <row r="12" spans="1:14" ht="22" x14ac:dyDescent="0.35">
      <c r="A12" s="11" t="s">
        <v>38</v>
      </c>
      <c r="B12" s="12" t="s">
        <v>47</v>
      </c>
      <c r="C12" s="16" t="s">
        <v>48</v>
      </c>
      <c r="D12" s="14" t="s">
        <v>41</v>
      </c>
      <c r="E12" s="16" t="s">
        <v>42</v>
      </c>
      <c r="F12" s="21">
        <v>481286</v>
      </c>
      <c r="G12" s="21">
        <v>468766</v>
      </c>
      <c r="H12" s="21">
        <v>468766</v>
      </c>
      <c r="I12" s="21"/>
      <c r="J12" s="21">
        <v>468766</v>
      </c>
      <c r="K12" s="11"/>
      <c r="L12" s="5"/>
    </row>
    <row r="13" spans="1:14" ht="22" x14ac:dyDescent="0.35">
      <c r="A13" s="11" t="s">
        <v>51</v>
      </c>
      <c r="B13" s="12" t="s">
        <v>49</v>
      </c>
      <c r="C13" s="16" t="s">
        <v>50</v>
      </c>
      <c r="D13" s="14"/>
      <c r="E13" s="14" t="s">
        <v>52</v>
      </c>
      <c r="F13" s="21">
        <v>919402</v>
      </c>
      <c r="G13" s="21">
        <v>1459401</v>
      </c>
      <c r="H13" s="21">
        <v>1659401</v>
      </c>
      <c r="I13" s="21">
        <v>2649796</v>
      </c>
      <c r="J13" s="21">
        <v>359402</v>
      </c>
      <c r="K13" s="11">
        <v>2028</v>
      </c>
      <c r="L13" s="5"/>
    </row>
    <row r="14" spans="1:14" ht="22" x14ac:dyDescent="0.35">
      <c r="A14" s="11"/>
      <c r="B14" s="12"/>
      <c r="C14" s="16"/>
      <c r="D14" s="14" t="s">
        <v>41</v>
      </c>
      <c r="E14" s="16" t="s">
        <v>42</v>
      </c>
      <c r="F14" s="21">
        <v>100000</v>
      </c>
      <c r="G14" s="21">
        <v>100000</v>
      </c>
      <c r="H14" s="21">
        <v>100000</v>
      </c>
      <c r="I14" s="21">
        <v>100000</v>
      </c>
      <c r="J14" s="21"/>
      <c r="K14" s="11">
        <v>2027</v>
      </c>
      <c r="L14" s="5"/>
    </row>
    <row r="15" spans="1:14" x14ac:dyDescent="0.35">
      <c r="A15" s="11"/>
      <c r="B15" s="12"/>
      <c r="C15" s="16"/>
      <c r="D15" s="14" t="s">
        <v>53</v>
      </c>
      <c r="E15" s="16" t="s">
        <v>54</v>
      </c>
      <c r="F15" s="21">
        <v>819402</v>
      </c>
      <c r="G15" s="21">
        <v>1359401</v>
      </c>
      <c r="H15" s="21">
        <v>1559401</v>
      </c>
      <c r="I15" s="21">
        <v>2549796</v>
      </c>
      <c r="J15" s="21">
        <v>359402</v>
      </c>
      <c r="K15" s="11">
        <v>2028</v>
      </c>
      <c r="L15" s="5"/>
    </row>
    <row r="16" spans="1:14" ht="22" x14ac:dyDescent="0.35">
      <c r="A16" s="11" t="s">
        <v>56</v>
      </c>
      <c r="B16" s="12" t="s">
        <v>55</v>
      </c>
      <c r="C16" s="16" t="s">
        <v>57</v>
      </c>
      <c r="D16" s="14" t="s">
        <v>41</v>
      </c>
      <c r="E16" s="16" t="s">
        <v>42</v>
      </c>
      <c r="F16" s="21">
        <v>435611</v>
      </c>
      <c r="G16" s="21">
        <v>429611</v>
      </c>
      <c r="H16" s="21">
        <v>429611</v>
      </c>
      <c r="I16" s="21"/>
      <c r="J16" s="21">
        <v>429611</v>
      </c>
      <c r="K16" s="11"/>
      <c r="L16" s="5"/>
    </row>
    <row r="17" spans="1:12" ht="33.65" customHeight="1" x14ac:dyDescent="0.35">
      <c r="A17" s="11" t="s">
        <v>59</v>
      </c>
      <c r="B17" s="12" t="s">
        <v>58</v>
      </c>
      <c r="C17" s="16" t="s">
        <v>60</v>
      </c>
      <c r="D17" s="14" t="s">
        <v>41</v>
      </c>
      <c r="E17" s="16" t="s">
        <v>42</v>
      </c>
      <c r="F17" s="21">
        <v>112000</v>
      </c>
      <c r="G17" s="21">
        <v>105000</v>
      </c>
      <c r="H17" s="21"/>
      <c r="I17" s="21"/>
      <c r="J17" s="21"/>
      <c r="K17" s="11">
        <v>2025</v>
      </c>
      <c r="L17" s="5"/>
    </row>
    <row r="18" spans="1:12" ht="15" customHeight="1" x14ac:dyDescent="0.35">
      <c r="A18" s="67" t="s">
        <v>11</v>
      </c>
      <c r="B18" s="68"/>
      <c r="C18" s="68"/>
      <c r="D18" s="68"/>
      <c r="E18" s="69"/>
      <c r="F18" s="33">
        <f>F19+F20+F21+F22+F23+F24+F25</f>
        <v>1818125</v>
      </c>
      <c r="G18" s="33">
        <f t="shared" ref="G18:J18" si="1">G19+G20+G21+G22+G23+G24+G25</f>
        <v>1066930</v>
      </c>
      <c r="H18" s="33">
        <f>H19+H20+H21+H22+H23+H24+H25</f>
        <v>173200</v>
      </c>
      <c r="I18" s="33"/>
      <c r="J18" s="33">
        <f t="shared" si="1"/>
        <v>173200</v>
      </c>
      <c r="K18" s="34"/>
      <c r="L18" s="5"/>
    </row>
    <row r="19" spans="1:12" ht="22" x14ac:dyDescent="0.35">
      <c r="A19" s="11" t="s">
        <v>62</v>
      </c>
      <c r="B19" s="12" t="s">
        <v>61</v>
      </c>
      <c r="C19" s="16" t="s">
        <v>66</v>
      </c>
      <c r="D19" s="14" t="s">
        <v>41</v>
      </c>
      <c r="E19" s="13" t="s">
        <v>79</v>
      </c>
      <c r="F19" s="21">
        <v>835994</v>
      </c>
      <c r="G19" s="21">
        <v>53271</v>
      </c>
      <c r="H19" s="21"/>
      <c r="I19" s="21"/>
      <c r="J19" s="21"/>
      <c r="K19" s="11">
        <v>2025</v>
      </c>
      <c r="L19" s="5"/>
    </row>
    <row r="20" spans="1:12" x14ac:dyDescent="0.35">
      <c r="A20" s="11" t="s">
        <v>63</v>
      </c>
      <c r="B20" s="12" t="s">
        <v>67</v>
      </c>
      <c r="C20" s="16" t="s">
        <v>1106</v>
      </c>
      <c r="D20" s="14" t="s">
        <v>41</v>
      </c>
      <c r="E20" s="13" t="s">
        <v>79</v>
      </c>
      <c r="F20" s="21">
        <v>715546</v>
      </c>
      <c r="G20" s="21">
        <v>972259</v>
      </c>
      <c r="H20" s="21">
        <v>145200</v>
      </c>
      <c r="I20" s="21"/>
      <c r="J20" s="21">
        <v>145200</v>
      </c>
      <c r="K20" s="11"/>
      <c r="L20" s="5"/>
    </row>
    <row r="21" spans="1:12" x14ac:dyDescent="0.35">
      <c r="A21" s="11" t="s">
        <v>64</v>
      </c>
      <c r="B21" s="12" t="s">
        <v>69</v>
      </c>
      <c r="C21" s="16" t="s">
        <v>68</v>
      </c>
      <c r="D21" s="14" t="s">
        <v>41</v>
      </c>
      <c r="E21" s="13" t="s">
        <v>79</v>
      </c>
      <c r="F21" s="21">
        <v>138545</v>
      </c>
      <c r="G21" s="21"/>
      <c r="H21" s="21"/>
      <c r="I21" s="21"/>
      <c r="J21" s="21"/>
      <c r="K21" s="11">
        <v>2024</v>
      </c>
      <c r="L21" s="5"/>
    </row>
    <row r="22" spans="1:12" ht="22" x14ac:dyDescent="0.35">
      <c r="A22" s="11" t="s">
        <v>65</v>
      </c>
      <c r="B22" s="12" t="s">
        <v>71</v>
      </c>
      <c r="C22" s="16" t="s">
        <v>70</v>
      </c>
      <c r="D22" s="14" t="s">
        <v>41</v>
      </c>
      <c r="E22" s="13" t="s">
        <v>79</v>
      </c>
      <c r="F22" s="21">
        <v>12000</v>
      </c>
      <c r="G22" s="21">
        <v>12000</v>
      </c>
      <c r="H22" s="21">
        <v>12000</v>
      </c>
      <c r="I22" s="21"/>
      <c r="J22" s="21">
        <v>12000</v>
      </c>
      <c r="K22" s="11"/>
      <c r="L22" s="5"/>
    </row>
    <row r="23" spans="1:12" ht="22" x14ac:dyDescent="0.35">
      <c r="A23" s="11" t="s">
        <v>77</v>
      </c>
      <c r="B23" s="12" t="s">
        <v>73</v>
      </c>
      <c r="C23" s="16" t="s">
        <v>72</v>
      </c>
      <c r="D23" s="14" t="s">
        <v>41</v>
      </c>
      <c r="E23" s="13" t="s">
        <v>79</v>
      </c>
      <c r="F23" s="21">
        <v>16000</v>
      </c>
      <c r="G23" s="21">
        <v>16000</v>
      </c>
      <c r="H23" s="21">
        <v>16000</v>
      </c>
      <c r="I23" s="21"/>
      <c r="J23" s="21">
        <v>16000</v>
      </c>
      <c r="K23" s="11"/>
      <c r="L23" s="5"/>
    </row>
    <row r="24" spans="1:12" x14ac:dyDescent="0.35">
      <c r="A24" s="11" t="s">
        <v>78</v>
      </c>
      <c r="B24" s="12" t="s">
        <v>75</v>
      </c>
      <c r="C24" s="16" t="s">
        <v>74</v>
      </c>
      <c r="D24" s="14" t="s">
        <v>41</v>
      </c>
      <c r="E24" s="13" t="s">
        <v>79</v>
      </c>
      <c r="F24" s="21">
        <v>35040</v>
      </c>
      <c r="G24" s="21">
        <v>8400</v>
      </c>
      <c r="H24" s="21"/>
      <c r="I24" s="21"/>
      <c r="J24" s="21"/>
      <c r="K24" s="11">
        <v>2025</v>
      </c>
      <c r="L24" s="5"/>
    </row>
    <row r="25" spans="1:12" ht="22" x14ac:dyDescent="0.35">
      <c r="A25" s="55" t="s">
        <v>335</v>
      </c>
      <c r="B25" s="12" t="s">
        <v>1105</v>
      </c>
      <c r="C25" s="16" t="s">
        <v>76</v>
      </c>
      <c r="D25" s="14" t="s">
        <v>41</v>
      </c>
      <c r="E25" s="13" t="s">
        <v>79</v>
      </c>
      <c r="F25" s="21">
        <v>65000</v>
      </c>
      <c r="G25" s="21">
        <v>5000</v>
      </c>
      <c r="H25" s="21"/>
      <c r="I25" s="21"/>
      <c r="J25" s="21"/>
      <c r="K25" s="11">
        <v>2025</v>
      </c>
      <c r="L25" s="5"/>
    </row>
    <row r="26" spans="1:12" x14ac:dyDescent="0.35">
      <c r="A26" s="67" t="s">
        <v>12</v>
      </c>
      <c r="B26" s="68"/>
      <c r="C26" s="68"/>
      <c r="D26" s="68"/>
      <c r="E26" s="69"/>
      <c r="F26" s="33">
        <f>F27+F28+F29+F30</f>
        <v>4225354</v>
      </c>
      <c r="G26" s="33">
        <f t="shared" ref="G26:J26" si="2">G27+G28+G29+G30</f>
        <v>4225354</v>
      </c>
      <c r="H26" s="33">
        <f t="shared" si="2"/>
        <v>4225354</v>
      </c>
      <c r="I26" s="33"/>
      <c r="J26" s="33">
        <f t="shared" si="2"/>
        <v>4225354</v>
      </c>
      <c r="K26" s="34"/>
      <c r="L26" s="5"/>
    </row>
    <row r="27" spans="1:12" ht="37.5" customHeight="1" x14ac:dyDescent="0.35">
      <c r="A27" s="11" t="s">
        <v>339</v>
      </c>
      <c r="B27" s="12" t="s">
        <v>326</v>
      </c>
      <c r="C27" s="19" t="s">
        <v>330</v>
      </c>
      <c r="D27" s="22" t="s">
        <v>41</v>
      </c>
      <c r="E27" s="13" t="s">
        <v>334</v>
      </c>
      <c r="F27" s="21">
        <v>2575354</v>
      </c>
      <c r="G27" s="21">
        <v>2575354</v>
      </c>
      <c r="H27" s="21">
        <v>2575354</v>
      </c>
      <c r="I27" s="21"/>
      <c r="J27" s="21">
        <v>2575354</v>
      </c>
      <c r="K27" s="11"/>
      <c r="L27" s="5"/>
    </row>
    <row r="28" spans="1:12" x14ac:dyDescent="0.35">
      <c r="A28" s="11" t="s">
        <v>340</v>
      </c>
      <c r="B28" s="12" t="s">
        <v>327</v>
      </c>
      <c r="C28" s="17" t="s">
        <v>331</v>
      </c>
      <c r="D28" s="14" t="s">
        <v>41</v>
      </c>
      <c r="E28" s="13" t="s">
        <v>334</v>
      </c>
      <c r="F28" s="21">
        <v>1000000</v>
      </c>
      <c r="G28" s="21">
        <v>1000000</v>
      </c>
      <c r="H28" s="21">
        <v>1000000</v>
      </c>
      <c r="I28" s="21"/>
      <c r="J28" s="21">
        <v>1000000</v>
      </c>
      <c r="K28" s="11"/>
      <c r="L28" s="5"/>
    </row>
    <row r="29" spans="1:12" x14ac:dyDescent="0.35">
      <c r="A29" s="11" t="s">
        <v>341</v>
      </c>
      <c r="B29" s="12" t="s">
        <v>328</v>
      </c>
      <c r="C29" s="17" t="s">
        <v>332</v>
      </c>
      <c r="D29" s="14" t="s">
        <v>41</v>
      </c>
      <c r="E29" s="13" t="s">
        <v>334</v>
      </c>
      <c r="F29" s="21">
        <v>350000</v>
      </c>
      <c r="G29" s="21">
        <v>350000</v>
      </c>
      <c r="H29" s="21">
        <v>350000</v>
      </c>
      <c r="I29" s="21"/>
      <c r="J29" s="21">
        <v>350000</v>
      </c>
      <c r="K29" s="11"/>
      <c r="L29" s="5"/>
    </row>
    <row r="30" spans="1:12" x14ac:dyDescent="0.35">
      <c r="A30" s="11" t="s">
        <v>342</v>
      </c>
      <c r="B30" s="12" t="s">
        <v>329</v>
      </c>
      <c r="C30" s="19" t="s">
        <v>333</v>
      </c>
      <c r="D30" s="14" t="s">
        <v>41</v>
      </c>
      <c r="E30" s="13" t="s">
        <v>334</v>
      </c>
      <c r="F30" s="21">
        <v>300000</v>
      </c>
      <c r="G30" s="21">
        <v>300000</v>
      </c>
      <c r="H30" s="21">
        <v>300000</v>
      </c>
      <c r="I30" s="21"/>
      <c r="J30" s="21">
        <v>300000</v>
      </c>
      <c r="K30" s="11"/>
      <c r="L30" s="5"/>
    </row>
    <row r="31" spans="1:12" x14ac:dyDescent="0.35">
      <c r="A31" s="67" t="s">
        <v>13</v>
      </c>
      <c r="B31" s="68"/>
      <c r="C31" s="68"/>
      <c r="D31" s="68"/>
      <c r="E31" s="69"/>
      <c r="F31" s="33">
        <f>F32+F35+F38+F43+F47+F50+F53</f>
        <v>35841642</v>
      </c>
      <c r="G31" s="33">
        <f>G32+G35+G38+G43+G47+G50+G53</f>
        <v>31197135</v>
      </c>
      <c r="H31" s="33">
        <f>H32+H35+H38+H43+H47+H50+H53</f>
        <v>32289925</v>
      </c>
      <c r="I31" s="33">
        <f>I32+I35+I38+I43+I47+I50+I53</f>
        <v>6684069</v>
      </c>
      <c r="J31" s="33">
        <f>J32+J35+J38+J43+J47+J50+J53</f>
        <v>16224993</v>
      </c>
      <c r="K31" s="34"/>
      <c r="L31" s="5"/>
    </row>
    <row r="32" spans="1:12" ht="22" x14ac:dyDescent="0.35">
      <c r="A32" s="11" t="s">
        <v>343</v>
      </c>
      <c r="B32" s="12" t="s">
        <v>80</v>
      </c>
      <c r="C32" s="16" t="s">
        <v>81</v>
      </c>
      <c r="D32" s="14"/>
      <c r="E32" s="22" t="s">
        <v>52</v>
      </c>
      <c r="F32" s="21">
        <v>9999402</v>
      </c>
      <c r="G32" s="21">
        <v>9984587</v>
      </c>
      <c r="H32" s="21">
        <v>9906821</v>
      </c>
      <c r="I32" s="21"/>
      <c r="J32" s="21">
        <v>9906821</v>
      </c>
      <c r="K32" s="11"/>
      <c r="L32" s="5"/>
    </row>
    <row r="33" spans="1:12" x14ac:dyDescent="0.35">
      <c r="A33" s="11"/>
      <c r="B33" s="12"/>
      <c r="C33" s="16"/>
      <c r="D33" s="23" t="s">
        <v>94</v>
      </c>
      <c r="E33" s="16" t="s">
        <v>1114</v>
      </c>
      <c r="F33" s="21">
        <v>5723449</v>
      </c>
      <c r="G33" s="21">
        <v>5708634</v>
      </c>
      <c r="H33" s="21">
        <v>5630868</v>
      </c>
      <c r="I33" s="21"/>
      <c r="J33" s="21">
        <v>5630868</v>
      </c>
      <c r="K33" s="11"/>
      <c r="L33" s="5"/>
    </row>
    <row r="34" spans="1:12" x14ac:dyDescent="0.35">
      <c r="A34" s="11"/>
      <c r="B34" s="12"/>
      <c r="C34" s="16"/>
      <c r="D34" s="23" t="s">
        <v>96</v>
      </c>
      <c r="E34" s="16" t="s">
        <v>95</v>
      </c>
      <c r="F34" s="21">
        <v>4275953</v>
      </c>
      <c r="G34" s="21">
        <v>4275953</v>
      </c>
      <c r="H34" s="21">
        <v>4275953</v>
      </c>
      <c r="I34" s="21"/>
      <c r="J34" s="21">
        <v>4275953</v>
      </c>
      <c r="K34" s="11"/>
      <c r="L34" s="5"/>
    </row>
    <row r="35" spans="1:12" x14ac:dyDescent="0.35">
      <c r="A35" s="11" t="s">
        <v>336</v>
      </c>
      <c r="B35" s="12" t="s">
        <v>82</v>
      </c>
      <c r="C35" s="16" t="s">
        <v>83</v>
      </c>
      <c r="D35" s="23"/>
      <c r="E35" s="22" t="s">
        <v>52</v>
      </c>
      <c r="F35" s="21">
        <v>1395800</v>
      </c>
      <c r="G35" s="21">
        <v>1731600</v>
      </c>
      <c r="H35" s="21">
        <v>1731600</v>
      </c>
      <c r="I35" s="21"/>
      <c r="J35" s="21">
        <v>1731600</v>
      </c>
      <c r="K35" s="11"/>
      <c r="L35" s="5"/>
    </row>
    <row r="36" spans="1:12" x14ac:dyDescent="0.35">
      <c r="A36" s="11"/>
      <c r="B36" s="12"/>
      <c r="C36" s="16"/>
      <c r="D36" s="23" t="s">
        <v>94</v>
      </c>
      <c r="E36" s="16" t="s">
        <v>1114</v>
      </c>
      <c r="F36" s="21">
        <v>610800</v>
      </c>
      <c r="G36" s="21">
        <v>946600</v>
      </c>
      <c r="H36" s="21">
        <v>946600</v>
      </c>
      <c r="I36" s="21"/>
      <c r="J36" s="21">
        <v>946600</v>
      </c>
      <c r="K36" s="11"/>
      <c r="L36" s="5"/>
    </row>
    <row r="37" spans="1:12" x14ac:dyDescent="0.35">
      <c r="A37" s="11"/>
      <c r="B37" s="12"/>
      <c r="C37" s="16"/>
      <c r="D37" s="23" t="s">
        <v>96</v>
      </c>
      <c r="E37" s="16" t="s">
        <v>95</v>
      </c>
      <c r="F37" s="21">
        <v>785000</v>
      </c>
      <c r="G37" s="21">
        <v>785000</v>
      </c>
      <c r="H37" s="21">
        <v>785000</v>
      </c>
      <c r="I37" s="21"/>
      <c r="J37" s="21">
        <v>785000</v>
      </c>
      <c r="K37" s="11"/>
      <c r="L37" s="5"/>
    </row>
    <row r="38" spans="1:12" x14ac:dyDescent="0.35">
      <c r="A38" s="11" t="s">
        <v>344</v>
      </c>
      <c r="B38" s="12" t="s">
        <v>84</v>
      </c>
      <c r="C38" s="16" t="s">
        <v>85</v>
      </c>
      <c r="D38" s="23"/>
      <c r="E38" s="22" t="s">
        <v>52</v>
      </c>
      <c r="F38" s="21">
        <v>11374433</v>
      </c>
      <c r="G38" s="21">
        <v>10443718</v>
      </c>
      <c r="H38" s="21">
        <v>10543718</v>
      </c>
      <c r="I38" s="21">
        <v>5210000</v>
      </c>
      <c r="J38" s="21"/>
      <c r="K38" s="11">
        <v>2027</v>
      </c>
      <c r="L38" s="5"/>
    </row>
    <row r="39" spans="1:12" x14ac:dyDescent="0.35">
      <c r="A39" s="11"/>
      <c r="B39" s="12"/>
      <c r="C39" s="16"/>
      <c r="D39" s="23" t="s">
        <v>94</v>
      </c>
      <c r="E39" s="16" t="s">
        <v>1114</v>
      </c>
      <c r="F39" s="21">
        <v>332185</v>
      </c>
      <c r="G39" s="21">
        <v>321470</v>
      </c>
      <c r="H39" s="21">
        <v>321470</v>
      </c>
      <c r="I39" s="21"/>
      <c r="J39" s="21"/>
      <c r="K39" s="11"/>
      <c r="L39" s="5"/>
    </row>
    <row r="40" spans="1:12" x14ac:dyDescent="0.35">
      <c r="A40" s="11"/>
      <c r="B40" s="12"/>
      <c r="C40" s="16"/>
      <c r="D40" s="23" t="s">
        <v>98</v>
      </c>
      <c r="E40" s="13" t="s">
        <v>97</v>
      </c>
      <c r="F40" s="21">
        <v>5928000</v>
      </c>
      <c r="G40" s="21">
        <v>5008000</v>
      </c>
      <c r="H40" s="21">
        <v>5108000</v>
      </c>
      <c r="I40" s="21">
        <v>5210000</v>
      </c>
      <c r="J40" s="21"/>
      <c r="K40" s="11"/>
      <c r="L40" s="5"/>
    </row>
    <row r="41" spans="1:12" x14ac:dyDescent="0.35">
      <c r="A41" s="11"/>
      <c r="B41" s="12"/>
      <c r="C41" s="16"/>
      <c r="D41" s="23" t="s">
        <v>100</v>
      </c>
      <c r="E41" s="13" t="s">
        <v>99</v>
      </c>
      <c r="F41" s="21">
        <v>5000000</v>
      </c>
      <c r="G41" s="21">
        <v>5000000</v>
      </c>
      <c r="H41" s="21">
        <v>5000000</v>
      </c>
      <c r="I41" s="21"/>
      <c r="J41" s="21"/>
      <c r="K41" s="11"/>
      <c r="L41" s="5"/>
    </row>
    <row r="42" spans="1:12" x14ac:dyDescent="0.35">
      <c r="A42" s="11"/>
      <c r="B42" s="12"/>
      <c r="C42" s="16"/>
      <c r="D42" s="23" t="s">
        <v>96</v>
      </c>
      <c r="E42" s="16" t="s">
        <v>95</v>
      </c>
      <c r="F42" s="21">
        <v>114248</v>
      </c>
      <c r="G42" s="21">
        <v>114248</v>
      </c>
      <c r="H42" s="21">
        <v>114248</v>
      </c>
      <c r="I42" s="21"/>
      <c r="J42" s="21"/>
      <c r="K42" s="11"/>
      <c r="L42" s="5"/>
    </row>
    <row r="43" spans="1:12" x14ac:dyDescent="0.35">
      <c r="A43" s="11" t="s">
        <v>345</v>
      </c>
      <c r="B43" s="12" t="s">
        <v>86</v>
      </c>
      <c r="C43" s="16" t="s">
        <v>87</v>
      </c>
      <c r="D43" s="23"/>
      <c r="E43" s="22" t="s">
        <v>52</v>
      </c>
      <c r="F43" s="21">
        <v>2198563</v>
      </c>
      <c r="G43" s="21">
        <v>2096200</v>
      </c>
      <c r="H43" s="21">
        <v>2095500</v>
      </c>
      <c r="I43" s="21"/>
      <c r="J43" s="21">
        <v>1958400</v>
      </c>
      <c r="K43" s="11"/>
      <c r="L43" s="5"/>
    </row>
    <row r="44" spans="1:12" x14ac:dyDescent="0.35">
      <c r="A44" s="11"/>
      <c r="B44" s="12"/>
      <c r="C44" s="16"/>
      <c r="D44" s="23" t="s">
        <v>94</v>
      </c>
      <c r="E44" s="16" t="s">
        <v>1114</v>
      </c>
      <c r="F44" s="21">
        <v>875300</v>
      </c>
      <c r="G44" s="21">
        <v>846000</v>
      </c>
      <c r="H44" s="21">
        <v>846000</v>
      </c>
      <c r="I44" s="21"/>
      <c r="J44" s="21">
        <v>767400</v>
      </c>
      <c r="K44" s="11"/>
      <c r="L44" s="5"/>
    </row>
    <row r="45" spans="1:12" x14ac:dyDescent="0.35">
      <c r="A45" s="11"/>
      <c r="B45" s="12"/>
      <c r="C45" s="16"/>
      <c r="D45" s="23" t="s">
        <v>101</v>
      </c>
      <c r="E45" s="13" t="s">
        <v>99</v>
      </c>
      <c r="F45" s="21">
        <v>1010000</v>
      </c>
      <c r="G45" s="21">
        <v>1000000</v>
      </c>
      <c r="H45" s="21">
        <v>1000000</v>
      </c>
      <c r="I45" s="21"/>
      <c r="J45" s="21">
        <v>1000000</v>
      </c>
      <c r="K45" s="11"/>
      <c r="L45" s="5"/>
    </row>
    <row r="46" spans="1:12" x14ac:dyDescent="0.35">
      <c r="A46" s="11"/>
      <c r="B46" s="12"/>
      <c r="C46" s="16"/>
      <c r="D46" s="23" t="s">
        <v>96</v>
      </c>
      <c r="E46" s="16" t="s">
        <v>95</v>
      </c>
      <c r="F46" s="21">
        <v>313263</v>
      </c>
      <c r="G46" s="21">
        <v>250200</v>
      </c>
      <c r="H46" s="21">
        <v>249500</v>
      </c>
      <c r="I46" s="21"/>
      <c r="J46" s="21">
        <v>191000</v>
      </c>
      <c r="K46" s="11"/>
      <c r="L46" s="5"/>
    </row>
    <row r="47" spans="1:12" x14ac:dyDescent="0.35">
      <c r="A47" s="11" t="s">
        <v>346</v>
      </c>
      <c r="B47" s="12" t="s">
        <v>88</v>
      </c>
      <c r="C47" s="17" t="s">
        <v>89</v>
      </c>
      <c r="D47" s="23"/>
      <c r="E47" s="22" t="s">
        <v>52</v>
      </c>
      <c r="F47" s="21">
        <v>367990</v>
      </c>
      <c r="G47" s="21">
        <v>535790</v>
      </c>
      <c r="H47" s="21">
        <v>523000</v>
      </c>
      <c r="I47" s="21"/>
      <c r="J47" s="21">
        <v>253000</v>
      </c>
      <c r="K47" s="11"/>
      <c r="L47" s="5"/>
    </row>
    <row r="48" spans="1:12" x14ac:dyDescent="0.35">
      <c r="A48" s="11"/>
      <c r="B48" s="12"/>
      <c r="C48" s="17"/>
      <c r="D48" s="23" t="s">
        <v>94</v>
      </c>
      <c r="E48" s="16" t="s">
        <v>1114</v>
      </c>
      <c r="F48" s="21">
        <v>182000</v>
      </c>
      <c r="G48" s="21">
        <v>182000</v>
      </c>
      <c r="H48" s="21">
        <v>182000</v>
      </c>
      <c r="I48" s="21"/>
      <c r="J48" s="21">
        <v>182000</v>
      </c>
      <c r="K48" s="11"/>
      <c r="L48" s="5"/>
    </row>
    <row r="49" spans="1:12" x14ac:dyDescent="0.35">
      <c r="A49" s="11"/>
      <c r="B49" s="12"/>
      <c r="C49" s="17"/>
      <c r="D49" s="23" t="s">
        <v>96</v>
      </c>
      <c r="E49" s="16" t="s">
        <v>95</v>
      </c>
      <c r="F49" s="21">
        <v>185990</v>
      </c>
      <c r="G49" s="21">
        <v>353790</v>
      </c>
      <c r="H49" s="21">
        <v>341000</v>
      </c>
      <c r="I49" s="21"/>
      <c r="J49" s="21">
        <v>71000</v>
      </c>
      <c r="K49" s="11"/>
      <c r="L49" s="5"/>
    </row>
    <row r="50" spans="1:12" ht="22" x14ac:dyDescent="0.35">
      <c r="A50" s="11" t="s">
        <v>347</v>
      </c>
      <c r="B50" s="12" t="s">
        <v>90</v>
      </c>
      <c r="C50" s="16" t="s">
        <v>91</v>
      </c>
      <c r="D50" s="23"/>
      <c r="E50" s="22" t="s">
        <v>52</v>
      </c>
      <c r="F50" s="21">
        <v>10505454</v>
      </c>
      <c r="G50" s="21">
        <v>5618403</v>
      </c>
      <c r="H50" s="21">
        <v>6212483</v>
      </c>
      <c r="I50" s="21"/>
      <c r="J50" s="21">
        <v>2375172</v>
      </c>
      <c r="K50" s="11"/>
      <c r="L50" s="5"/>
    </row>
    <row r="51" spans="1:12" x14ac:dyDescent="0.35">
      <c r="A51" s="11"/>
      <c r="B51" s="12"/>
      <c r="C51" s="19"/>
      <c r="D51" s="23" t="s">
        <v>94</v>
      </c>
      <c r="E51" s="16" t="s">
        <v>1114</v>
      </c>
      <c r="F51" s="21">
        <v>9385089</v>
      </c>
      <c r="G51" s="21">
        <v>5448908</v>
      </c>
      <c r="H51" s="21">
        <v>6042988</v>
      </c>
      <c r="I51" s="21"/>
      <c r="J51" s="21">
        <v>2205677</v>
      </c>
      <c r="K51" s="11"/>
      <c r="L51" s="5"/>
    </row>
    <row r="52" spans="1:12" x14ac:dyDescent="0.35">
      <c r="A52" s="11"/>
      <c r="B52" s="12"/>
      <c r="C52" s="19"/>
      <c r="D52" s="23" t="s">
        <v>96</v>
      </c>
      <c r="E52" s="16" t="s">
        <v>95</v>
      </c>
      <c r="F52" s="21">
        <v>1120365</v>
      </c>
      <c r="G52" s="21">
        <v>169495</v>
      </c>
      <c r="H52" s="21">
        <v>169495</v>
      </c>
      <c r="I52" s="21"/>
      <c r="J52" s="21">
        <v>169495</v>
      </c>
      <c r="K52" s="11"/>
      <c r="L52" s="5"/>
    </row>
    <row r="53" spans="1:12" ht="40.5" customHeight="1" x14ac:dyDescent="0.35">
      <c r="A53" s="11" t="s">
        <v>348</v>
      </c>
      <c r="B53" s="12" t="s">
        <v>92</v>
      </c>
      <c r="C53" s="16" t="s">
        <v>93</v>
      </c>
      <c r="D53" s="23"/>
      <c r="E53" s="22" t="s">
        <v>52</v>
      </c>
      <c r="F53" s="21"/>
      <c r="G53" s="21">
        <v>786837</v>
      </c>
      <c r="H53" s="21">
        <v>1276803</v>
      </c>
      <c r="I53" s="21">
        <v>1474069</v>
      </c>
      <c r="J53" s="21"/>
      <c r="K53" s="11">
        <v>2028</v>
      </c>
      <c r="L53" s="5"/>
    </row>
    <row r="54" spans="1:12" x14ac:dyDescent="0.35">
      <c r="A54" s="11"/>
      <c r="B54" s="12"/>
      <c r="C54" s="16"/>
      <c r="D54" s="23" t="s">
        <v>94</v>
      </c>
      <c r="E54" s="16" t="s">
        <v>1114</v>
      </c>
      <c r="F54" s="21"/>
      <c r="G54" s="21">
        <v>631697</v>
      </c>
      <c r="H54" s="21">
        <v>941387</v>
      </c>
      <c r="I54" s="21">
        <v>1138653</v>
      </c>
      <c r="J54" s="21"/>
      <c r="K54" s="11"/>
      <c r="L54" s="5"/>
    </row>
    <row r="55" spans="1:12" x14ac:dyDescent="0.35">
      <c r="A55" s="11"/>
      <c r="B55" s="12"/>
      <c r="C55" s="16"/>
      <c r="D55" s="23" t="s">
        <v>96</v>
      </c>
      <c r="E55" s="16" t="s">
        <v>95</v>
      </c>
      <c r="F55" s="21"/>
      <c r="G55" s="21">
        <v>155140</v>
      </c>
      <c r="H55" s="21">
        <v>335416</v>
      </c>
      <c r="I55" s="21">
        <v>335416</v>
      </c>
      <c r="J55" s="21"/>
      <c r="K55" s="11"/>
      <c r="L55" s="5"/>
    </row>
    <row r="56" spans="1:12" x14ac:dyDescent="0.35">
      <c r="A56" s="67" t="s">
        <v>14</v>
      </c>
      <c r="B56" s="68"/>
      <c r="C56" s="68"/>
      <c r="D56" s="68"/>
      <c r="E56" s="69"/>
      <c r="F56" s="33">
        <f>F57+F58+F59+F60+F61+F62+F63+F64+F65+F66+F67+F68+F69+F70+F71+F72+F73+F74+F75+F76+F77+F78+F79</f>
        <v>133610345</v>
      </c>
      <c r="G56" s="33">
        <f t="shared" ref="G56:J56" si="3">G57+G58+G59+G60+G61+G62+G63+G64+G65+G66+G67+G68+G69+G70+G71+G72+G73+G74+G75+G76+G77+G78+G79</f>
        <v>296876249</v>
      </c>
      <c r="H56" s="33">
        <f t="shared" si="3"/>
        <v>399324017</v>
      </c>
      <c r="I56" s="33"/>
      <c r="J56" s="33">
        <f t="shared" si="3"/>
        <v>401277069</v>
      </c>
      <c r="K56" s="34"/>
      <c r="L56" s="5"/>
    </row>
    <row r="57" spans="1:12" x14ac:dyDescent="0.35">
      <c r="A57" s="11" t="s">
        <v>350</v>
      </c>
      <c r="B57" s="12" t="s">
        <v>102</v>
      </c>
      <c r="C57" s="16" t="s">
        <v>103</v>
      </c>
      <c r="D57" s="23" t="s">
        <v>149</v>
      </c>
      <c r="E57" s="13" t="s">
        <v>148</v>
      </c>
      <c r="F57" s="21">
        <v>37247</v>
      </c>
      <c r="G57" s="21">
        <v>100000000</v>
      </c>
      <c r="H57" s="21">
        <v>100000000</v>
      </c>
      <c r="I57" s="21"/>
      <c r="J57" s="21">
        <v>100000000</v>
      </c>
      <c r="K57" s="35"/>
      <c r="L57" s="5"/>
    </row>
    <row r="58" spans="1:12" x14ac:dyDescent="0.35">
      <c r="A58" s="11" t="s">
        <v>351</v>
      </c>
      <c r="B58" s="12" t="s">
        <v>104</v>
      </c>
      <c r="C58" s="13" t="s">
        <v>105</v>
      </c>
      <c r="D58" s="23" t="s">
        <v>149</v>
      </c>
      <c r="E58" s="13" t="s">
        <v>148</v>
      </c>
      <c r="F58" s="21">
        <v>7600000</v>
      </c>
      <c r="G58" s="21">
        <v>7600000</v>
      </c>
      <c r="H58" s="21">
        <v>11200000</v>
      </c>
      <c r="I58" s="21"/>
      <c r="J58" s="21">
        <v>11200000</v>
      </c>
      <c r="K58" s="35"/>
      <c r="L58" s="5"/>
    </row>
    <row r="59" spans="1:12" x14ac:dyDescent="0.35">
      <c r="A59" s="11" t="s">
        <v>349</v>
      </c>
      <c r="B59" s="12" t="s">
        <v>106</v>
      </c>
      <c r="C59" s="16" t="s">
        <v>107</v>
      </c>
      <c r="D59" s="32" t="s">
        <v>672</v>
      </c>
      <c r="E59" s="16" t="s">
        <v>945</v>
      </c>
      <c r="F59" s="21">
        <v>12575146</v>
      </c>
      <c r="G59" s="21">
        <v>34110496</v>
      </c>
      <c r="H59" s="21">
        <v>73090454</v>
      </c>
      <c r="I59" s="21"/>
      <c r="J59" s="21">
        <v>73090454</v>
      </c>
      <c r="K59" s="35"/>
      <c r="L59" s="5"/>
    </row>
    <row r="60" spans="1:12" ht="32.5" x14ac:dyDescent="0.35">
      <c r="A60" s="11" t="s">
        <v>352</v>
      </c>
      <c r="B60" s="12" t="s">
        <v>108</v>
      </c>
      <c r="C60" s="16" t="s">
        <v>109</v>
      </c>
      <c r="D60" s="23" t="s">
        <v>150</v>
      </c>
      <c r="E60" s="13" t="s">
        <v>151</v>
      </c>
      <c r="F60" s="21">
        <v>10861180</v>
      </c>
      <c r="G60" s="21">
        <v>11642680</v>
      </c>
      <c r="H60" s="21">
        <v>9535273</v>
      </c>
      <c r="I60" s="21"/>
      <c r="J60" s="21">
        <v>9018816</v>
      </c>
      <c r="K60" s="35"/>
      <c r="L60" s="5"/>
    </row>
    <row r="61" spans="1:12" ht="23.15" customHeight="1" x14ac:dyDescent="0.35">
      <c r="A61" s="11" t="s">
        <v>337</v>
      </c>
      <c r="B61" s="12" t="s">
        <v>110</v>
      </c>
      <c r="C61" s="16" t="s">
        <v>111</v>
      </c>
      <c r="D61" s="32" t="s">
        <v>152</v>
      </c>
      <c r="E61" s="13" t="s">
        <v>148</v>
      </c>
      <c r="F61" s="21">
        <v>16000000</v>
      </c>
      <c r="G61" s="21">
        <v>20000000</v>
      </c>
      <c r="H61" s="21">
        <v>20000000</v>
      </c>
      <c r="I61" s="21"/>
      <c r="J61" s="21">
        <v>20000000</v>
      </c>
      <c r="K61" s="35"/>
      <c r="L61" s="5"/>
    </row>
    <row r="62" spans="1:12" ht="22" x14ac:dyDescent="0.35">
      <c r="A62" s="11" t="s">
        <v>353</v>
      </c>
      <c r="B62" s="12" t="s">
        <v>112</v>
      </c>
      <c r="C62" s="16" t="s">
        <v>113</v>
      </c>
      <c r="D62" s="32" t="s">
        <v>153</v>
      </c>
      <c r="E62" s="13" t="s">
        <v>154</v>
      </c>
      <c r="F62" s="21">
        <v>17294013</v>
      </c>
      <c r="G62" s="21">
        <v>20397383</v>
      </c>
      <c r="H62" s="21">
        <v>16480245</v>
      </c>
      <c r="I62" s="21"/>
      <c r="J62" s="21">
        <v>16922245</v>
      </c>
      <c r="K62" s="35"/>
      <c r="L62" s="5"/>
    </row>
    <row r="63" spans="1:12" x14ac:dyDescent="0.35">
      <c r="A63" s="11" t="s">
        <v>354</v>
      </c>
      <c r="B63" s="12" t="s">
        <v>114</v>
      </c>
      <c r="C63" s="16" t="s">
        <v>115</v>
      </c>
      <c r="D63" s="23" t="s">
        <v>152</v>
      </c>
      <c r="E63" s="13" t="s">
        <v>148</v>
      </c>
      <c r="F63" s="21"/>
      <c r="G63" s="21">
        <v>3190000</v>
      </c>
      <c r="H63" s="21">
        <v>3190000</v>
      </c>
      <c r="I63" s="21"/>
      <c r="J63" s="21">
        <v>3190000</v>
      </c>
      <c r="K63" s="35"/>
      <c r="L63" s="5"/>
    </row>
    <row r="64" spans="1:12" x14ac:dyDescent="0.35">
      <c r="A64" s="11" t="s">
        <v>355</v>
      </c>
      <c r="B64" s="12" t="s">
        <v>116</v>
      </c>
      <c r="C64" s="13" t="s">
        <v>117</v>
      </c>
      <c r="D64" s="23" t="s">
        <v>152</v>
      </c>
      <c r="E64" s="13" t="s">
        <v>148</v>
      </c>
      <c r="F64" s="21">
        <v>3000000</v>
      </c>
      <c r="G64" s="21">
        <v>3500000</v>
      </c>
      <c r="H64" s="21">
        <v>4500000</v>
      </c>
      <c r="I64" s="21"/>
      <c r="J64" s="21">
        <v>4500000</v>
      </c>
      <c r="K64" s="35"/>
      <c r="L64" s="5"/>
    </row>
    <row r="65" spans="1:12" ht="22" x14ac:dyDescent="0.35">
      <c r="A65" s="11" t="s">
        <v>356</v>
      </c>
      <c r="B65" s="12" t="s">
        <v>118</v>
      </c>
      <c r="C65" s="16" t="s">
        <v>119</v>
      </c>
      <c r="D65" s="23" t="s">
        <v>152</v>
      </c>
      <c r="E65" s="13" t="s">
        <v>148</v>
      </c>
      <c r="F65" s="21">
        <v>30000000</v>
      </c>
      <c r="G65" s="21">
        <v>30000000</v>
      </c>
      <c r="H65" s="21">
        <v>40000000</v>
      </c>
      <c r="I65" s="21"/>
      <c r="J65" s="21">
        <v>50000000</v>
      </c>
      <c r="K65" s="35"/>
      <c r="L65" s="5"/>
    </row>
    <row r="66" spans="1:12" ht="22" x14ac:dyDescent="0.35">
      <c r="A66" s="11" t="s">
        <v>357</v>
      </c>
      <c r="B66" s="12" t="s">
        <v>120</v>
      </c>
      <c r="C66" s="16" t="s">
        <v>121</v>
      </c>
      <c r="D66" s="23" t="s">
        <v>156</v>
      </c>
      <c r="E66" s="13" t="s">
        <v>155</v>
      </c>
      <c r="F66" s="21">
        <v>891235</v>
      </c>
      <c r="G66" s="21">
        <v>898362</v>
      </c>
      <c r="H66" s="21">
        <v>941594</v>
      </c>
      <c r="I66" s="21"/>
      <c r="J66" s="21">
        <v>941594</v>
      </c>
      <c r="K66" s="35"/>
      <c r="L66" s="5"/>
    </row>
    <row r="67" spans="1:12" x14ac:dyDescent="0.35">
      <c r="A67" s="11" t="s">
        <v>358</v>
      </c>
      <c r="B67" s="12" t="s">
        <v>122</v>
      </c>
      <c r="C67" s="16" t="s">
        <v>123</v>
      </c>
      <c r="D67" s="23" t="s">
        <v>152</v>
      </c>
      <c r="E67" s="13" t="s">
        <v>148</v>
      </c>
      <c r="F67" s="21">
        <v>8000000</v>
      </c>
      <c r="G67" s="21"/>
      <c r="H67" s="21"/>
      <c r="I67" s="21"/>
      <c r="J67" s="21"/>
      <c r="K67" s="11">
        <v>2024</v>
      </c>
      <c r="L67" s="5"/>
    </row>
    <row r="68" spans="1:12" ht="32.5" x14ac:dyDescent="0.35">
      <c r="A68" s="11" t="s">
        <v>359</v>
      </c>
      <c r="B68" s="12" t="s">
        <v>124</v>
      </c>
      <c r="C68" s="16" t="s">
        <v>125</v>
      </c>
      <c r="D68" s="23" t="s">
        <v>156</v>
      </c>
      <c r="E68" s="13" t="s">
        <v>155</v>
      </c>
      <c r="F68" s="21">
        <v>1486573</v>
      </c>
      <c r="G68" s="21">
        <v>1943998</v>
      </c>
      <c r="H68" s="21">
        <v>2272054</v>
      </c>
      <c r="I68" s="21"/>
      <c r="J68" s="21">
        <v>2272054</v>
      </c>
      <c r="K68" s="35"/>
      <c r="L68" s="5"/>
    </row>
    <row r="69" spans="1:12" x14ac:dyDescent="0.35">
      <c r="A69" s="11" t="s">
        <v>360</v>
      </c>
      <c r="B69" s="12" t="s">
        <v>126</v>
      </c>
      <c r="C69" s="13" t="s">
        <v>127</v>
      </c>
      <c r="D69" s="23" t="s">
        <v>157</v>
      </c>
      <c r="E69" s="13" t="s">
        <v>158</v>
      </c>
      <c r="F69" s="21">
        <v>800000</v>
      </c>
      <c r="G69" s="21">
        <v>800000</v>
      </c>
      <c r="H69" s="21"/>
      <c r="I69" s="21"/>
      <c r="J69" s="21"/>
      <c r="K69" s="11">
        <v>2025</v>
      </c>
      <c r="L69" s="5"/>
    </row>
    <row r="70" spans="1:12" x14ac:dyDescent="0.35">
      <c r="A70" s="11" t="s">
        <v>361</v>
      </c>
      <c r="B70" s="12" t="s">
        <v>128</v>
      </c>
      <c r="C70" s="16" t="s">
        <v>129</v>
      </c>
      <c r="D70" s="23" t="s">
        <v>152</v>
      </c>
      <c r="E70" s="13" t="s">
        <v>148</v>
      </c>
      <c r="F70" s="21">
        <v>15000000</v>
      </c>
      <c r="G70" s="21">
        <v>50000000</v>
      </c>
      <c r="H70" s="21">
        <v>100000000</v>
      </c>
      <c r="I70" s="21"/>
      <c r="J70" s="21">
        <v>100000000</v>
      </c>
      <c r="K70" s="35"/>
      <c r="L70" s="5"/>
    </row>
    <row r="71" spans="1:12" x14ac:dyDescent="0.35">
      <c r="A71" s="11" t="s">
        <v>338</v>
      </c>
      <c r="B71" s="12" t="s">
        <v>130</v>
      </c>
      <c r="C71" s="16" t="s">
        <v>131</v>
      </c>
      <c r="D71" s="32" t="s">
        <v>672</v>
      </c>
      <c r="E71" s="16" t="s">
        <v>945</v>
      </c>
      <c r="F71" s="21">
        <v>565000</v>
      </c>
      <c r="G71" s="21">
        <v>550000</v>
      </c>
      <c r="H71" s="21">
        <v>545000</v>
      </c>
      <c r="I71" s="21"/>
      <c r="J71" s="21">
        <v>500000</v>
      </c>
      <c r="K71" s="35"/>
      <c r="L71" s="5"/>
    </row>
    <row r="72" spans="1:12" x14ac:dyDescent="0.35">
      <c r="A72" s="11" t="s">
        <v>362</v>
      </c>
      <c r="B72" s="12" t="s">
        <v>132</v>
      </c>
      <c r="C72" s="16" t="s">
        <v>133</v>
      </c>
      <c r="D72" s="32" t="s">
        <v>672</v>
      </c>
      <c r="E72" s="16" t="s">
        <v>945</v>
      </c>
      <c r="F72" s="21"/>
      <c r="G72" s="21"/>
      <c r="H72" s="21">
        <v>3318991</v>
      </c>
      <c r="I72" s="21"/>
      <c r="J72" s="21"/>
      <c r="K72" s="11">
        <v>2026</v>
      </c>
      <c r="L72" s="5"/>
    </row>
    <row r="73" spans="1:12" x14ac:dyDescent="0.35">
      <c r="A73" s="11" t="s">
        <v>363</v>
      </c>
      <c r="B73" s="12" t="s">
        <v>134</v>
      </c>
      <c r="C73" s="13" t="s">
        <v>135</v>
      </c>
      <c r="D73" s="23" t="s">
        <v>152</v>
      </c>
      <c r="E73" s="13" t="s">
        <v>148</v>
      </c>
      <c r="F73" s="21">
        <v>4687942</v>
      </c>
      <c r="G73" s="21">
        <v>4700560</v>
      </c>
      <c r="H73" s="21">
        <v>4715546</v>
      </c>
      <c r="I73" s="21"/>
      <c r="J73" s="21">
        <v>4715546</v>
      </c>
      <c r="K73" s="35"/>
      <c r="L73" s="5"/>
    </row>
    <row r="74" spans="1:12" ht="22" x14ac:dyDescent="0.35">
      <c r="A74" s="11" t="s">
        <v>364</v>
      </c>
      <c r="B74" s="12" t="s">
        <v>136</v>
      </c>
      <c r="C74" s="16" t="s">
        <v>137</v>
      </c>
      <c r="D74" s="23" t="s">
        <v>153</v>
      </c>
      <c r="E74" s="13" t="s">
        <v>154</v>
      </c>
      <c r="F74" s="21">
        <v>337907</v>
      </c>
      <c r="G74" s="21">
        <v>321407</v>
      </c>
      <c r="H74" s="21">
        <v>321407</v>
      </c>
      <c r="I74" s="21"/>
      <c r="J74" s="21">
        <v>321407</v>
      </c>
      <c r="K74" s="35"/>
      <c r="L74" s="5"/>
    </row>
    <row r="75" spans="1:12" x14ac:dyDescent="0.35">
      <c r="A75" s="11" t="s">
        <v>1107</v>
      </c>
      <c r="B75" s="12" t="s">
        <v>138</v>
      </c>
      <c r="C75" s="16" t="s">
        <v>139</v>
      </c>
      <c r="D75" s="23" t="s">
        <v>153</v>
      </c>
      <c r="E75" s="13" t="s">
        <v>154</v>
      </c>
      <c r="F75" s="21">
        <v>806195</v>
      </c>
      <c r="G75" s="21">
        <v>1559956</v>
      </c>
      <c r="H75" s="21">
        <v>1582646</v>
      </c>
      <c r="I75" s="21"/>
      <c r="J75" s="21">
        <v>1582646</v>
      </c>
      <c r="K75" s="35"/>
      <c r="L75" s="5"/>
    </row>
    <row r="76" spans="1:12" ht="24" customHeight="1" x14ac:dyDescent="0.35">
      <c r="A76" s="11" t="s">
        <v>365</v>
      </c>
      <c r="B76" s="12" t="s">
        <v>140</v>
      </c>
      <c r="C76" s="16" t="s">
        <v>141</v>
      </c>
      <c r="D76" s="23" t="s">
        <v>150</v>
      </c>
      <c r="E76" s="13" t="s">
        <v>151</v>
      </c>
      <c r="F76" s="21">
        <v>2420000</v>
      </c>
      <c r="G76" s="21">
        <v>4790000</v>
      </c>
      <c r="H76" s="21">
        <v>4790000</v>
      </c>
      <c r="I76" s="21"/>
      <c r="J76" s="21">
        <v>181500</v>
      </c>
      <c r="K76" s="35"/>
      <c r="L76" s="5"/>
    </row>
    <row r="77" spans="1:12" ht="32.5" x14ac:dyDescent="0.35">
      <c r="A77" s="11" t="s">
        <v>366</v>
      </c>
      <c r="B77" s="12" t="s">
        <v>142</v>
      </c>
      <c r="C77" s="16" t="s">
        <v>143</v>
      </c>
      <c r="D77" s="23" t="s">
        <v>159</v>
      </c>
      <c r="E77" s="13" t="s">
        <v>160</v>
      </c>
      <c r="F77" s="21">
        <v>497907</v>
      </c>
      <c r="G77" s="21">
        <v>471407</v>
      </c>
      <c r="H77" s="21">
        <v>471407</v>
      </c>
      <c r="I77" s="21"/>
      <c r="J77" s="21">
        <v>471407</v>
      </c>
      <c r="K77" s="35"/>
      <c r="L77" s="5"/>
    </row>
    <row r="78" spans="1:12" ht="24" customHeight="1" x14ac:dyDescent="0.35">
      <c r="A78" s="11" t="s">
        <v>367</v>
      </c>
      <c r="B78" s="12" t="s">
        <v>144</v>
      </c>
      <c r="C78" s="16" t="s">
        <v>145</v>
      </c>
      <c r="D78" s="32" t="s">
        <v>672</v>
      </c>
      <c r="E78" s="16" t="s">
        <v>945</v>
      </c>
      <c r="F78" s="21"/>
      <c r="G78" s="21"/>
      <c r="H78" s="21">
        <v>1969400</v>
      </c>
      <c r="I78" s="21"/>
      <c r="J78" s="21">
        <v>1969400</v>
      </c>
      <c r="K78" s="35"/>
      <c r="L78" s="5"/>
    </row>
    <row r="79" spans="1:12" x14ac:dyDescent="0.35">
      <c r="A79" s="11" t="s">
        <v>368</v>
      </c>
      <c r="B79" s="12" t="s">
        <v>146</v>
      </c>
      <c r="C79" s="16" t="s">
        <v>147</v>
      </c>
      <c r="D79" s="23" t="s">
        <v>96</v>
      </c>
      <c r="E79" s="13" t="s">
        <v>95</v>
      </c>
      <c r="F79" s="21">
        <v>750000</v>
      </c>
      <c r="G79" s="21">
        <v>400000</v>
      </c>
      <c r="H79" s="21">
        <v>400000</v>
      </c>
      <c r="I79" s="21"/>
      <c r="J79" s="21">
        <v>400000</v>
      </c>
      <c r="K79" s="35"/>
      <c r="L79" s="5"/>
    </row>
    <row r="80" spans="1:12" x14ac:dyDescent="0.35">
      <c r="A80" s="58" t="s">
        <v>15</v>
      </c>
      <c r="B80" s="59"/>
      <c r="C80" s="59"/>
      <c r="D80" s="59"/>
      <c r="E80" s="60"/>
      <c r="F80" s="33">
        <f>F81+F87+F90+F91+F92+F93+F94+F95+F96+F97+F98+F99+F102</f>
        <v>32773354.780000001</v>
      </c>
      <c r="G80" s="33">
        <f t="shared" ref="G80:J80" si="4">G81+G87+G90+G91+G92+G93+G94+G95+G96+G97+G98+G99+G102</f>
        <v>26991921</v>
      </c>
      <c r="H80" s="33">
        <f t="shared" si="4"/>
        <v>29683942</v>
      </c>
      <c r="I80" s="33">
        <f t="shared" si="4"/>
        <v>7310096</v>
      </c>
      <c r="J80" s="33">
        <f t="shared" si="4"/>
        <v>19936891.81489354</v>
      </c>
      <c r="K80" s="34"/>
      <c r="L80" s="5"/>
    </row>
    <row r="81" spans="1:12" x14ac:dyDescent="0.35">
      <c r="A81" s="11" t="s">
        <v>369</v>
      </c>
      <c r="B81" s="12" t="s">
        <v>161</v>
      </c>
      <c r="C81" s="16" t="s">
        <v>162</v>
      </c>
      <c r="D81" s="23"/>
      <c r="E81" s="22" t="s">
        <v>52</v>
      </c>
      <c r="F81" s="21">
        <f>F82+F83+F84+F85+F86</f>
        <v>7108794</v>
      </c>
      <c r="G81" s="21">
        <f>G82+G83+G84+G85+G86</f>
        <v>7110497</v>
      </c>
      <c r="H81" s="21">
        <f t="shared" ref="H81" si="5">H82+H83+H84+H85+H86</f>
        <v>7110497</v>
      </c>
      <c r="I81" s="21"/>
      <c r="J81" s="21">
        <v>7110497.1548935389</v>
      </c>
      <c r="K81" s="11"/>
      <c r="L81" s="5"/>
    </row>
    <row r="82" spans="1:12" x14ac:dyDescent="0.35">
      <c r="A82" s="11"/>
      <c r="B82" s="12"/>
      <c r="C82" s="16"/>
      <c r="D82" s="23" t="s">
        <v>186</v>
      </c>
      <c r="E82" s="16" t="s">
        <v>190</v>
      </c>
      <c r="F82" s="21">
        <v>6590959</v>
      </c>
      <c r="G82" s="21">
        <v>6590959</v>
      </c>
      <c r="H82" s="21">
        <v>6590959</v>
      </c>
      <c r="I82" s="21"/>
      <c r="J82" s="21">
        <v>6590959</v>
      </c>
      <c r="K82" s="11"/>
      <c r="L82" s="5"/>
    </row>
    <row r="83" spans="1:12" x14ac:dyDescent="0.35">
      <c r="A83" s="11"/>
      <c r="B83" s="12"/>
      <c r="C83" s="16"/>
      <c r="D83" s="23" t="s">
        <v>96</v>
      </c>
      <c r="E83" s="16" t="s">
        <v>95</v>
      </c>
      <c r="F83" s="21">
        <v>106342</v>
      </c>
      <c r="G83" s="21">
        <v>106342</v>
      </c>
      <c r="H83" s="21">
        <v>106342</v>
      </c>
      <c r="I83" s="21"/>
      <c r="J83" s="21">
        <v>106342</v>
      </c>
      <c r="K83" s="11"/>
      <c r="L83" s="5"/>
    </row>
    <row r="84" spans="1:12" x14ac:dyDescent="0.35">
      <c r="A84" s="11"/>
      <c r="B84" s="12"/>
      <c r="C84" s="16"/>
      <c r="D84" s="23" t="s">
        <v>187</v>
      </c>
      <c r="E84" s="16" t="s">
        <v>191</v>
      </c>
      <c r="F84" s="21">
        <v>84279</v>
      </c>
      <c r="G84" s="21">
        <v>84279</v>
      </c>
      <c r="H84" s="21">
        <v>84279</v>
      </c>
      <c r="I84" s="21"/>
      <c r="J84" s="21">
        <v>84279</v>
      </c>
      <c r="K84" s="11"/>
      <c r="L84" s="5"/>
    </row>
    <row r="85" spans="1:12" ht="22" x14ac:dyDescent="0.35">
      <c r="A85" s="11"/>
      <c r="B85" s="12"/>
      <c r="C85" s="16"/>
      <c r="D85" s="23" t="s">
        <v>188</v>
      </c>
      <c r="E85" s="16" t="s">
        <v>192</v>
      </c>
      <c r="F85" s="21">
        <v>10214</v>
      </c>
      <c r="G85" s="21">
        <v>11917</v>
      </c>
      <c r="H85" s="21">
        <v>11917</v>
      </c>
      <c r="I85" s="21"/>
      <c r="J85" s="21">
        <v>11917</v>
      </c>
      <c r="K85" s="11"/>
      <c r="L85" s="5"/>
    </row>
    <row r="86" spans="1:12" x14ac:dyDescent="0.35">
      <c r="A86" s="11"/>
      <c r="B86" s="12"/>
      <c r="C86" s="16"/>
      <c r="D86" s="23" t="s">
        <v>189</v>
      </c>
      <c r="E86" s="16" t="s">
        <v>193</v>
      </c>
      <c r="F86" s="21">
        <v>317000</v>
      </c>
      <c r="G86" s="21">
        <v>317000</v>
      </c>
      <c r="H86" s="21">
        <v>317000</v>
      </c>
      <c r="I86" s="21"/>
      <c r="J86" s="21">
        <v>317000</v>
      </c>
      <c r="K86" s="11"/>
      <c r="L86" s="5"/>
    </row>
    <row r="87" spans="1:12" x14ac:dyDescent="0.35">
      <c r="A87" s="11" t="s">
        <v>370</v>
      </c>
      <c r="B87" s="12" t="s">
        <v>163</v>
      </c>
      <c r="C87" s="16" t="s">
        <v>164</v>
      </c>
      <c r="D87" s="23"/>
      <c r="E87" s="22" t="s">
        <v>52</v>
      </c>
      <c r="F87" s="21">
        <f>F88+F89</f>
        <v>402571</v>
      </c>
      <c r="G87" s="21">
        <f t="shared" ref="G87:J87" si="6">G88+G89</f>
        <v>792976</v>
      </c>
      <c r="H87" s="21">
        <f t="shared" si="6"/>
        <v>792976</v>
      </c>
      <c r="I87" s="21"/>
      <c r="J87" s="21">
        <f t="shared" si="6"/>
        <v>792976</v>
      </c>
      <c r="K87" s="11"/>
      <c r="L87" s="5"/>
    </row>
    <row r="88" spans="1:12" x14ac:dyDescent="0.35">
      <c r="A88" s="11"/>
      <c r="B88" s="12"/>
      <c r="C88" s="16"/>
      <c r="D88" s="23" t="s">
        <v>186</v>
      </c>
      <c r="E88" s="16" t="s">
        <v>190</v>
      </c>
      <c r="F88" s="21">
        <v>390405</v>
      </c>
      <c r="G88" s="21">
        <v>780810</v>
      </c>
      <c r="H88" s="21">
        <v>780810</v>
      </c>
      <c r="I88" s="21"/>
      <c r="J88" s="21">
        <v>780810</v>
      </c>
      <c r="K88" s="11"/>
      <c r="L88" s="5"/>
    </row>
    <row r="89" spans="1:12" ht="22" x14ac:dyDescent="0.35">
      <c r="A89" s="11"/>
      <c r="B89" s="12"/>
      <c r="C89" s="16"/>
      <c r="D89" s="23" t="s">
        <v>188</v>
      </c>
      <c r="E89" s="16" t="s">
        <v>192</v>
      </c>
      <c r="F89" s="21">
        <v>12166</v>
      </c>
      <c r="G89" s="21">
        <v>12166</v>
      </c>
      <c r="H89" s="21">
        <v>12166</v>
      </c>
      <c r="I89" s="21"/>
      <c r="J89" s="21">
        <v>12166</v>
      </c>
      <c r="K89" s="11"/>
      <c r="L89" s="5"/>
    </row>
    <row r="90" spans="1:12" x14ac:dyDescent="0.35">
      <c r="A90" s="11" t="s">
        <v>371</v>
      </c>
      <c r="B90" s="12" t="s">
        <v>165</v>
      </c>
      <c r="C90" s="16" t="s">
        <v>166</v>
      </c>
      <c r="D90" s="23" t="s">
        <v>186</v>
      </c>
      <c r="E90" s="16" t="s">
        <v>190</v>
      </c>
      <c r="F90" s="21">
        <v>981366</v>
      </c>
      <c r="G90" s="21">
        <v>981366</v>
      </c>
      <c r="H90" s="21">
        <v>981366</v>
      </c>
      <c r="I90" s="21"/>
      <c r="J90" s="21">
        <v>981366</v>
      </c>
      <c r="K90" s="11"/>
      <c r="L90" s="5"/>
    </row>
    <row r="91" spans="1:12" ht="22" x14ac:dyDescent="0.35">
      <c r="A91" s="11" t="s">
        <v>372</v>
      </c>
      <c r="B91" s="12" t="s">
        <v>167</v>
      </c>
      <c r="C91" s="16" t="s">
        <v>168</v>
      </c>
      <c r="D91" s="23" t="s">
        <v>194</v>
      </c>
      <c r="E91" s="16" t="s">
        <v>195</v>
      </c>
      <c r="F91" s="21">
        <v>40000</v>
      </c>
      <c r="G91" s="21">
        <v>40000</v>
      </c>
      <c r="H91" s="21">
        <v>40000</v>
      </c>
      <c r="I91" s="21"/>
      <c r="J91" s="21">
        <v>40000</v>
      </c>
      <c r="K91" s="11"/>
      <c r="L91" s="5"/>
    </row>
    <row r="92" spans="1:12" x14ac:dyDescent="0.35">
      <c r="A92" s="11" t="s">
        <v>373</v>
      </c>
      <c r="B92" s="12" t="s">
        <v>169</v>
      </c>
      <c r="C92" s="13" t="s">
        <v>170</v>
      </c>
      <c r="D92" s="23" t="s">
        <v>186</v>
      </c>
      <c r="E92" s="16" t="s">
        <v>190</v>
      </c>
      <c r="F92" s="21">
        <v>3092406</v>
      </c>
      <c r="G92" s="21">
        <v>1695329</v>
      </c>
      <c r="H92" s="21">
        <v>1695329</v>
      </c>
      <c r="I92" s="21"/>
      <c r="J92" s="21">
        <v>1695328.94</v>
      </c>
      <c r="K92" s="11"/>
      <c r="L92" s="5"/>
    </row>
    <row r="93" spans="1:12" x14ac:dyDescent="0.35">
      <c r="A93" s="11" t="s">
        <v>374</v>
      </c>
      <c r="B93" s="12" t="s">
        <v>171</v>
      </c>
      <c r="C93" s="16" t="s">
        <v>172</v>
      </c>
      <c r="D93" s="23" t="s">
        <v>186</v>
      </c>
      <c r="E93" s="16" t="s">
        <v>190</v>
      </c>
      <c r="F93" s="21">
        <v>6857353.7800000003</v>
      </c>
      <c r="G93" s="21">
        <v>1897055</v>
      </c>
      <c r="H93" s="21">
        <v>5810255</v>
      </c>
      <c r="I93" s="21"/>
      <c r="J93" s="21">
        <v>1310255</v>
      </c>
      <c r="K93" s="11"/>
      <c r="L93" s="5"/>
    </row>
    <row r="94" spans="1:12" x14ac:dyDescent="0.35">
      <c r="A94" s="11" t="s">
        <v>375</v>
      </c>
      <c r="B94" s="12" t="s">
        <v>173</v>
      </c>
      <c r="C94" s="17" t="s">
        <v>1122</v>
      </c>
      <c r="D94" s="23" t="s">
        <v>186</v>
      </c>
      <c r="E94" s="16" t="s">
        <v>190</v>
      </c>
      <c r="F94" s="21">
        <v>1532213</v>
      </c>
      <c r="G94" s="21">
        <v>404539</v>
      </c>
      <c r="H94" s="21">
        <v>286377</v>
      </c>
      <c r="I94" s="21"/>
      <c r="J94" s="21">
        <v>286377</v>
      </c>
      <c r="K94" s="11"/>
      <c r="L94" s="5"/>
    </row>
    <row r="95" spans="1:12" x14ac:dyDescent="0.35">
      <c r="A95" s="11" t="s">
        <v>376</v>
      </c>
      <c r="B95" s="12" t="s">
        <v>174</v>
      </c>
      <c r="C95" s="17" t="s">
        <v>175</v>
      </c>
      <c r="D95" s="23" t="s">
        <v>186</v>
      </c>
      <c r="E95" s="16" t="s">
        <v>190</v>
      </c>
      <c r="F95" s="21">
        <v>5153674</v>
      </c>
      <c r="G95" s="21">
        <v>8092334</v>
      </c>
      <c r="H95" s="21">
        <v>6682569</v>
      </c>
      <c r="I95" s="21">
        <v>7310096</v>
      </c>
      <c r="J95" s="21">
        <v>2073496</v>
      </c>
      <c r="K95" s="11">
        <v>2028</v>
      </c>
      <c r="L95" s="5"/>
    </row>
    <row r="96" spans="1:12" x14ac:dyDescent="0.35">
      <c r="A96" s="11" t="s">
        <v>377</v>
      </c>
      <c r="B96" s="12" t="s">
        <v>176</v>
      </c>
      <c r="C96" s="17" t="s">
        <v>177</v>
      </c>
      <c r="D96" s="23" t="s">
        <v>186</v>
      </c>
      <c r="E96" s="16" t="s">
        <v>190</v>
      </c>
      <c r="F96" s="21">
        <v>4339453</v>
      </c>
      <c r="G96" s="21">
        <v>2502301</v>
      </c>
      <c r="H96" s="21">
        <v>2681049</v>
      </c>
      <c r="I96" s="21"/>
      <c r="J96" s="21">
        <v>2877271.7199999997</v>
      </c>
      <c r="K96" s="11"/>
      <c r="L96" s="5"/>
    </row>
    <row r="97" spans="1:14" x14ac:dyDescent="0.35">
      <c r="A97" s="11" t="s">
        <v>378</v>
      </c>
      <c r="B97" s="12" t="s">
        <v>178</v>
      </c>
      <c r="C97" s="17" t="s">
        <v>179</v>
      </c>
      <c r="D97" s="23" t="s">
        <v>186</v>
      </c>
      <c r="E97" s="16" t="s">
        <v>190</v>
      </c>
      <c r="F97" s="21">
        <v>1102997</v>
      </c>
      <c r="G97" s="21">
        <v>1177997</v>
      </c>
      <c r="H97" s="21">
        <v>1102997</v>
      </c>
      <c r="I97" s="21"/>
      <c r="J97" s="21">
        <v>1102997</v>
      </c>
      <c r="K97" s="11"/>
      <c r="L97" s="5"/>
    </row>
    <row r="98" spans="1:14" ht="22" x14ac:dyDescent="0.35">
      <c r="A98" s="11" t="s">
        <v>379</v>
      </c>
      <c r="B98" s="12" t="s">
        <v>180</v>
      </c>
      <c r="C98" s="19" t="s">
        <v>181</v>
      </c>
      <c r="D98" s="23" t="s">
        <v>186</v>
      </c>
      <c r="E98" s="16" t="s">
        <v>190</v>
      </c>
      <c r="F98" s="21">
        <v>196200</v>
      </c>
      <c r="G98" s="21">
        <v>151200</v>
      </c>
      <c r="H98" s="21">
        <v>174200</v>
      </c>
      <c r="I98" s="21"/>
      <c r="J98" s="21"/>
      <c r="K98" s="11"/>
      <c r="L98" s="5"/>
    </row>
    <row r="99" spans="1:14" ht="22" x14ac:dyDescent="0.35">
      <c r="A99" s="11" t="s">
        <v>380</v>
      </c>
      <c r="B99" s="12" t="s">
        <v>182</v>
      </c>
      <c r="C99" s="19" t="s">
        <v>183</v>
      </c>
      <c r="D99" s="23"/>
      <c r="E99" s="22" t="s">
        <v>52</v>
      </c>
      <c r="F99" s="21">
        <v>1666327</v>
      </c>
      <c r="G99" s="21">
        <v>1666327</v>
      </c>
      <c r="H99" s="21">
        <v>1666327</v>
      </c>
      <c r="I99" s="21"/>
      <c r="J99" s="21">
        <v>1666327</v>
      </c>
      <c r="K99" s="11"/>
      <c r="L99" s="5"/>
    </row>
    <row r="100" spans="1:14" x14ac:dyDescent="0.35">
      <c r="A100" s="11"/>
      <c r="B100" s="12"/>
      <c r="C100" s="19"/>
      <c r="D100" s="23" t="s">
        <v>186</v>
      </c>
      <c r="E100" s="16" t="s">
        <v>190</v>
      </c>
      <c r="F100" s="21">
        <v>1532527</v>
      </c>
      <c r="G100" s="21">
        <v>1532527</v>
      </c>
      <c r="H100" s="21">
        <v>1532527</v>
      </c>
      <c r="I100" s="21"/>
      <c r="J100" s="21">
        <v>1532527</v>
      </c>
      <c r="K100" s="11"/>
      <c r="L100" s="5"/>
    </row>
    <row r="101" spans="1:14" x14ac:dyDescent="0.35">
      <c r="A101" s="11"/>
      <c r="B101" s="12"/>
      <c r="C101" s="19"/>
      <c r="D101" s="23" t="s">
        <v>96</v>
      </c>
      <c r="E101" s="16" t="s">
        <v>95</v>
      </c>
      <c r="F101" s="21">
        <v>133800</v>
      </c>
      <c r="G101" s="21">
        <v>133800</v>
      </c>
      <c r="H101" s="21">
        <v>133800</v>
      </c>
      <c r="I101" s="21"/>
      <c r="J101" s="21">
        <v>133800</v>
      </c>
      <c r="K101" s="11"/>
      <c r="L101" s="5"/>
    </row>
    <row r="102" spans="1:14" ht="22" x14ac:dyDescent="0.35">
      <c r="A102" s="11" t="s">
        <v>381</v>
      </c>
      <c r="B102" s="12" t="s">
        <v>184</v>
      </c>
      <c r="C102" s="17" t="s">
        <v>185</v>
      </c>
      <c r="D102" s="23" t="s">
        <v>188</v>
      </c>
      <c r="E102" s="16" t="s">
        <v>192</v>
      </c>
      <c r="F102" s="21">
        <v>300000</v>
      </c>
      <c r="G102" s="21">
        <v>480000</v>
      </c>
      <c r="H102" s="21">
        <v>660000</v>
      </c>
      <c r="I102" s="21"/>
      <c r="J102" s="21"/>
      <c r="K102" s="11"/>
      <c r="L102" s="5"/>
    </row>
    <row r="103" spans="1:14" x14ac:dyDescent="0.35">
      <c r="A103" s="58" t="s">
        <v>16</v>
      </c>
      <c r="B103" s="59"/>
      <c r="C103" s="59"/>
      <c r="D103" s="59"/>
      <c r="E103" s="60"/>
      <c r="F103" s="33">
        <f>F104+F105+F115+F116+F120+F121+F122+F123+F124+F125+F126+F127+F128+F129+F130+F131+F132+F133+F134+F135+F136+F137+F138+F139+F140+F141+F145+F148+F149+F150+F151+F152+F153+F154+F155+F156+F157+F158+F159+F160+F161+F162+F163+F164+F173+F174+F175+F176+F177+F178+F179+F180+F181</f>
        <v>89862504.560000002</v>
      </c>
      <c r="G103" s="33">
        <f t="shared" ref="G103:J103" si="7">G104+G105+G115+G116+G120+G121+G122+G123+G124+G125+G126+G127+G128+G129+G130+G131+G132+G133+G134+G135+G136+G137+G138+G139+G140+G141+G145+G148+G149+G150+G151+G152+G153+G154+G155+G156+G157+G158+G159+G160+G161+G162+G163+G164+G173+G174+G175+G176+G177+G178+G179+G180+G181</f>
        <v>161362467.56</v>
      </c>
      <c r="H103" s="33">
        <f t="shared" si="7"/>
        <v>133339228.56</v>
      </c>
      <c r="I103" s="33">
        <f t="shared" si="7"/>
        <v>63594818</v>
      </c>
      <c r="J103" s="33">
        <f t="shared" si="7"/>
        <v>50582764.560000002</v>
      </c>
      <c r="K103" s="34"/>
      <c r="L103" s="5"/>
    </row>
    <row r="104" spans="1:14" ht="22" x14ac:dyDescent="0.35">
      <c r="A104" s="11" t="s">
        <v>382</v>
      </c>
      <c r="B104" s="12" t="s">
        <v>196</v>
      </c>
      <c r="C104" s="16" t="s">
        <v>197</v>
      </c>
      <c r="D104" s="14" t="s">
        <v>198</v>
      </c>
      <c r="E104" s="16" t="s">
        <v>199</v>
      </c>
      <c r="F104" s="21">
        <v>1057057</v>
      </c>
      <c r="G104" s="21">
        <v>2018339</v>
      </c>
      <c r="H104" s="21">
        <v>2603051</v>
      </c>
      <c r="I104" s="21"/>
      <c r="J104" s="21">
        <v>2603051</v>
      </c>
      <c r="K104" s="11"/>
      <c r="L104" s="5"/>
      <c r="M104" s="10"/>
    </row>
    <row r="105" spans="1:14" ht="22" x14ac:dyDescent="0.35">
      <c r="A105" s="11" t="s">
        <v>383</v>
      </c>
      <c r="B105" s="12" t="s">
        <v>200</v>
      </c>
      <c r="C105" s="16" t="s">
        <v>1115</v>
      </c>
      <c r="D105" s="14"/>
      <c r="E105" s="22" t="s">
        <v>52</v>
      </c>
      <c r="F105" s="21">
        <f>F106+F107+F108+F109+F110+F111+F112+F113+F114</f>
        <v>10834034</v>
      </c>
      <c r="G105" s="21">
        <f t="shared" ref="G105:J105" si="8">G106+G107+G108+G109+G110+G111+G112+G113+G114</f>
        <v>10834034</v>
      </c>
      <c r="H105" s="21">
        <f t="shared" si="8"/>
        <v>10834034</v>
      </c>
      <c r="I105" s="21"/>
      <c r="J105" s="21">
        <f t="shared" si="8"/>
        <v>10834034</v>
      </c>
      <c r="K105" s="11"/>
      <c r="L105" s="5"/>
      <c r="M105" s="10"/>
    </row>
    <row r="106" spans="1:14" ht="22" x14ac:dyDescent="0.35">
      <c r="A106" s="11"/>
      <c r="B106" s="12"/>
      <c r="C106" s="16"/>
      <c r="D106" s="23" t="s">
        <v>201</v>
      </c>
      <c r="E106" s="16" t="s">
        <v>208</v>
      </c>
      <c r="F106" s="21">
        <v>1502688</v>
      </c>
      <c r="G106" s="21">
        <v>1502688</v>
      </c>
      <c r="H106" s="21">
        <v>1502688</v>
      </c>
      <c r="I106" s="21"/>
      <c r="J106" s="21">
        <v>1502688</v>
      </c>
      <c r="K106" s="11"/>
      <c r="L106" s="5"/>
      <c r="M106" s="10"/>
    </row>
    <row r="107" spans="1:14" x14ac:dyDescent="0.35">
      <c r="A107" s="11"/>
      <c r="B107" s="12"/>
      <c r="C107" s="13"/>
      <c r="D107" s="23" t="s">
        <v>202</v>
      </c>
      <c r="E107" s="16" t="s">
        <v>209</v>
      </c>
      <c r="F107" s="21">
        <v>2899077</v>
      </c>
      <c r="G107" s="21">
        <v>2899077</v>
      </c>
      <c r="H107" s="21">
        <v>2899077</v>
      </c>
      <c r="I107" s="21"/>
      <c r="J107" s="21">
        <v>2899077</v>
      </c>
      <c r="K107" s="11"/>
      <c r="L107" s="5"/>
      <c r="M107" s="10"/>
    </row>
    <row r="108" spans="1:14" x14ac:dyDescent="0.35">
      <c r="A108" s="11"/>
      <c r="B108" s="12"/>
      <c r="C108" s="16"/>
      <c r="D108" s="23" t="s">
        <v>101</v>
      </c>
      <c r="E108" s="16" t="s">
        <v>210</v>
      </c>
      <c r="F108" s="21">
        <v>586887</v>
      </c>
      <c r="G108" s="21">
        <v>586887</v>
      </c>
      <c r="H108" s="21">
        <v>586887</v>
      </c>
      <c r="I108" s="21"/>
      <c r="J108" s="21">
        <v>586887</v>
      </c>
      <c r="K108" s="11"/>
      <c r="L108" s="5"/>
      <c r="M108" s="10"/>
      <c r="N108" s="10"/>
    </row>
    <row r="109" spans="1:14" x14ac:dyDescent="0.35">
      <c r="A109" s="11"/>
      <c r="B109" s="12"/>
      <c r="C109" s="24"/>
      <c r="D109" s="23" t="s">
        <v>203</v>
      </c>
      <c r="E109" s="16" t="s">
        <v>211</v>
      </c>
      <c r="F109" s="21">
        <v>1599738</v>
      </c>
      <c r="G109" s="21">
        <v>1599738</v>
      </c>
      <c r="H109" s="21">
        <v>1599738</v>
      </c>
      <c r="I109" s="21"/>
      <c r="J109" s="21">
        <v>1599738</v>
      </c>
      <c r="K109" s="11"/>
      <c r="L109" s="5"/>
      <c r="M109" s="10"/>
    </row>
    <row r="110" spans="1:14" x14ac:dyDescent="0.35">
      <c r="A110" s="11"/>
      <c r="B110" s="12"/>
      <c r="C110" s="16"/>
      <c r="D110" s="23" t="s">
        <v>204</v>
      </c>
      <c r="E110" s="16" t="s">
        <v>212</v>
      </c>
      <c r="F110" s="21">
        <v>2512866</v>
      </c>
      <c r="G110" s="21">
        <v>2512866</v>
      </c>
      <c r="H110" s="21">
        <v>2512866</v>
      </c>
      <c r="I110" s="21"/>
      <c r="J110" s="21">
        <v>2512866</v>
      </c>
      <c r="K110" s="11"/>
      <c r="L110" s="5"/>
      <c r="M110" s="10"/>
    </row>
    <row r="111" spans="1:14" x14ac:dyDescent="0.35">
      <c r="A111" s="11"/>
      <c r="B111" s="12"/>
      <c r="C111" s="16"/>
      <c r="D111" s="23" t="s">
        <v>205</v>
      </c>
      <c r="E111" s="16" t="s">
        <v>213</v>
      </c>
      <c r="F111" s="21">
        <v>379153</v>
      </c>
      <c r="G111" s="21">
        <v>379153</v>
      </c>
      <c r="H111" s="21">
        <v>379153</v>
      </c>
      <c r="I111" s="21"/>
      <c r="J111" s="21">
        <v>379153</v>
      </c>
      <c r="K111" s="11"/>
      <c r="L111" s="5"/>
      <c r="M111" s="10"/>
    </row>
    <row r="112" spans="1:14" x14ac:dyDescent="0.35">
      <c r="A112" s="26"/>
      <c r="B112" s="12"/>
      <c r="C112" s="17"/>
      <c r="D112" s="23" t="s">
        <v>206</v>
      </c>
      <c r="E112" s="16" t="s">
        <v>214</v>
      </c>
      <c r="F112" s="21">
        <v>743013</v>
      </c>
      <c r="G112" s="21">
        <v>743013</v>
      </c>
      <c r="H112" s="21">
        <v>743013</v>
      </c>
      <c r="I112" s="21"/>
      <c r="J112" s="21">
        <v>743013</v>
      </c>
      <c r="K112" s="11"/>
      <c r="L112" s="5"/>
      <c r="M112" s="10"/>
    </row>
    <row r="113" spans="1:13" x14ac:dyDescent="0.35">
      <c r="A113" s="11"/>
      <c r="B113" s="12"/>
      <c r="C113" s="16"/>
      <c r="D113" s="23" t="s">
        <v>207</v>
      </c>
      <c r="E113" s="16" t="s">
        <v>215</v>
      </c>
      <c r="F113" s="21">
        <v>62414</v>
      </c>
      <c r="G113" s="21">
        <v>62414</v>
      </c>
      <c r="H113" s="21">
        <v>62414</v>
      </c>
      <c r="I113" s="21"/>
      <c r="J113" s="21">
        <v>62414</v>
      </c>
      <c r="K113" s="11"/>
      <c r="L113" s="5"/>
      <c r="M113" s="10"/>
    </row>
    <row r="114" spans="1:13" x14ac:dyDescent="0.35">
      <c r="A114" s="11"/>
      <c r="B114" s="12"/>
      <c r="C114" s="13"/>
      <c r="D114" s="23" t="s">
        <v>96</v>
      </c>
      <c r="E114" s="16" t="s">
        <v>95</v>
      </c>
      <c r="F114" s="21">
        <v>548198</v>
      </c>
      <c r="G114" s="21">
        <v>548198</v>
      </c>
      <c r="H114" s="21">
        <v>548198</v>
      </c>
      <c r="I114" s="21"/>
      <c r="J114" s="21">
        <v>548198</v>
      </c>
      <c r="K114" s="11"/>
      <c r="L114" s="5"/>
      <c r="M114" s="10"/>
    </row>
    <row r="115" spans="1:13" ht="32.5" x14ac:dyDescent="0.35">
      <c r="A115" s="11" t="s">
        <v>384</v>
      </c>
      <c r="B115" s="12" t="s">
        <v>216</v>
      </c>
      <c r="C115" s="16" t="s">
        <v>217</v>
      </c>
      <c r="D115" s="23" t="s">
        <v>205</v>
      </c>
      <c r="E115" s="16" t="s">
        <v>213</v>
      </c>
      <c r="F115" s="21">
        <v>2580156</v>
      </c>
      <c r="G115" s="21">
        <v>2580156</v>
      </c>
      <c r="H115" s="21">
        <v>7804842</v>
      </c>
      <c r="I115" s="21"/>
      <c r="J115" s="21">
        <v>7804842</v>
      </c>
      <c r="K115" s="11"/>
      <c r="L115" s="5"/>
      <c r="M115" s="10"/>
    </row>
    <row r="116" spans="1:13" ht="32.5" x14ac:dyDescent="0.35">
      <c r="A116" s="11" t="s">
        <v>385</v>
      </c>
      <c r="B116" s="12" t="s">
        <v>218</v>
      </c>
      <c r="C116" s="19" t="s">
        <v>219</v>
      </c>
      <c r="D116" s="23"/>
      <c r="E116" s="22" t="s">
        <v>52</v>
      </c>
      <c r="F116" s="21">
        <f>F117+F118+F119</f>
        <v>7818316</v>
      </c>
      <c r="G116" s="21">
        <f t="shared" ref="G116:J116" si="9">G117+G118+G119</f>
        <v>2681480</v>
      </c>
      <c r="H116" s="21">
        <f t="shared" si="9"/>
        <v>1533823</v>
      </c>
      <c r="I116" s="21"/>
      <c r="J116" s="21">
        <f t="shared" si="9"/>
        <v>1506658</v>
      </c>
      <c r="K116" s="11"/>
      <c r="L116" s="5"/>
      <c r="M116" s="10"/>
    </row>
    <row r="117" spans="1:13" x14ac:dyDescent="0.35">
      <c r="A117" s="11"/>
      <c r="B117" s="12"/>
      <c r="C117" s="17"/>
      <c r="D117" s="23" t="s">
        <v>202</v>
      </c>
      <c r="E117" s="16" t="s">
        <v>209</v>
      </c>
      <c r="F117" s="21">
        <v>5430887</v>
      </c>
      <c r="G117" s="21">
        <v>292237</v>
      </c>
      <c r="H117" s="21">
        <v>292237</v>
      </c>
      <c r="I117" s="21"/>
      <c r="J117" s="21">
        <v>292237</v>
      </c>
      <c r="K117" s="11"/>
      <c r="L117" s="5"/>
      <c r="M117" s="10"/>
    </row>
    <row r="118" spans="1:13" ht="26.5" customHeight="1" x14ac:dyDescent="0.35">
      <c r="A118" s="11"/>
      <c r="B118" s="12"/>
      <c r="C118" s="17"/>
      <c r="D118" s="23" t="s">
        <v>101</v>
      </c>
      <c r="E118" s="16" t="s">
        <v>210</v>
      </c>
      <c r="F118" s="21">
        <v>2159865</v>
      </c>
      <c r="G118" s="21">
        <v>1050797</v>
      </c>
      <c r="H118" s="21">
        <v>1083395</v>
      </c>
      <c r="I118" s="21"/>
      <c r="J118" s="21">
        <v>1056230</v>
      </c>
      <c r="K118" s="11"/>
      <c r="L118" s="5"/>
      <c r="M118" s="10"/>
    </row>
    <row r="119" spans="1:13" x14ac:dyDescent="0.35">
      <c r="A119" s="11"/>
      <c r="B119" s="12"/>
      <c r="C119" s="16"/>
      <c r="D119" s="23" t="s">
        <v>203</v>
      </c>
      <c r="E119" s="16" t="s">
        <v>211</v>
      </c>
      <c r="F119" s="21">
        <v>227564</v>
      </c>
      <c r="G119" s="21">
        <v>1338446</v>
      </c>
      <c r="H119" s="21">
        <v>158191</v>
      </c>
      <c r="I119" s="21"/>
      <c r="J119" s="21">
        <v>158191</v>
      </c>
      <c r="K119" s="11"/>
      <c r="L119" s="5"/>
      <c r="M119" s="10"/>
    </row>
    <row r="120" spans="1:13" x14ac:dyDescent="0.35">
      <c r="A120" s="11" t="s">
        <v>386</v>
      </c>
      <c r="B120" s="12" t="s">
        <v>220</v>
      </c>
      <c r="C120" s="16" t="s">
        <v>221</v>
      </c>
      <c r="D120" s="23" t="s">
        <v>222</v>
      </c>
      <c r="E120" s="16" t="s">
        <v>223</v>
      </c>
      <c r="F120" s="21">
        <v>3150204</v>
      </c>
      <c r="G120" s="21">
        <v>74688313</v>
      </c>
      <c r="H120" s="21">
        <v>50009544</v>
      </c>
      <c r="I120" s="21">
        <v>61186935</v>
      </c>
      <c r="J120" s="21"/>
      <c r="K120" s="11" t="s">
        <v>224</v>
      </c>
      <c r="L120" s="5"/>
      <c r="M120" s="10"/>
    </row>
    <row r="121" spans="1:13" ht="22" x14ac:dyDescent="0.35">
      <c r="A121" s="11" t="s">
        <v>387</v>
      </c>
      <c r="B121" s="12" t="s">
        <v>225</v>
      </c>
      <c r="C121" s="16" t="s">
        <v>226</v>
      </c>
      <c r="D121" s="23" t="s">
        <v>227</v>
      </c>
      <c r="E121" s="16" t="s">
        <v>228</v>
      </c>
      <c r="F121" s="21">
        <v>1547164</v>
      </c>
      <c r="G121" s="21">
        <v>1418534</v>
      </c>
      <c r="H121" s="21">
        <v>1418534</v>
      </c>
      <c r="I121" s="21"/>
      <c r="J121" s="21">
        <v>1418534</v>
      </c>
      <c r="K121" s="11"/>
      <c r="L121" s="5"/>
      <c r="M121" s="10"/>
    </row>
    <row r="122" spans="1:13" ht="22" x14ac:dyDescent="0.35">
      <c r="A122" s="11" t="s">
        <v>388</v>
      </c>
      <c r="B122" s="12" t="s">
        <v>229</v>
      </c>
      <c r="C122" s="16" t="s">
        <v>230</v>
      </c>
      <c r="D122" s="23" t="s">
        <v>222</v>
      </c>
      <c r="E122" s="16" t="s">
        <v>223</v>
      </c>
      <c r="F122" s="21">
        <v>1927322</v>
      </c>
      <c r="G122" s="21">
        <v>2059444</v>
      </c>
      <c r="H122" s="21">
        <v>1441801</v>
      </c>
      <c r="I122" s="21"/>
      <c r="J122" s="21">
        <v>1441801</v>
      </c>
      <c r="K122" s="11"/>
      <c r="L122" s="5"/>
      <c r="M122" s="10"/>
    </row>
    <row r="123" spans="1:13" ht="22" x14ac:dyDescent="0.35">
      <c r="A123" s="11" t="s">
        <v>389</v>
      </c>
      <c r="B123" s="12" t="s">
        <v>231</v>
      </c>
      <c r="C123" s="16" t="s">
        <v>232</v>
      </c>
      <c r="D123" s="23" t="s">
        <v>101</v>
      </c>
      <c r="E123" s="16" t="s">
        <v>210</v>
      </c>
      <c r="F123" s="21">
        <v>7351536</v>
      </c>
      <c r="G123" s="21">
        <v>10342597</v>
      </c>
      <c r="H123" s="21">
        <v>10002470</v>
      </c>
      <c r="I123" s="21"/>
      <c r="J123" s="21">
        <v>9882907</v>
      </c>
      <c r="K123" s="11"/>
      <c r="L123" s="5"/>
      <c r="M123" s="10"/>
    </row>
    <row r="124" spans="1:13" ht="22" x14ac:dyDescent="0.35">
      <c r="A124" s="11" t="s">
        <v>390</v>
      </c>
      <c r="B124" s="12" t="s">
        <v>233</v>
      </c>
      <c r="C124" s="16" t="s">
        <v>240</v>
      </c>
      <c r="D124" s="23" t="s">
        <v>227</v>
      </c>
      <c r="E124" s="16" t="s">
        <v>228</v>
      </c>
      <c r="F124" s="21">
        <v>1060000</v>
      </c>
      <c r="G124" s="21">
        <v>457000</v>
      </c>
      <c r="H124" s="21"/>
      <c r="I124" s="21"/>
      <c r="J124" s="21"/>
      <c r="K124" s="11">
        <v>2025</v>
      </c>
      <c r="L124" s="5"/>
      <c r="M124" s="10"/>
    </row>
    <row r="125" spans="1:13" ht="22" x14ac:dyDescent="0.35">
      <c r="A125" s="11" t="s">
        <v>391</v>
      </c>
      <c r="B125" s="12" t="s">
        <v>234</v>
      </c>
      <c r="C125" s="16" t="s">
        <v>241</v>
      </c>
      <c r="D125" s="23" t="s">
        <v>202</v>
      </c>
      <c r="E125" s="16" t="s">
        <v>209</v>
      </c>
      <c r="F125" s="21">
        <v>756126</v>
      </c>
      <c r="G125" s="21">
        <v>756126</v>
      </c>
      <c r="H125" s="21">
        <v>756126</v>
      </c>
      <c r="I125" s="21"/>
      <c r="J125" s="21">
        <v>756126</v>
      </c>
      <c r="K125" s="11"/>
      <c r="L125" s="5"/>
      <c r="M125" s="10"/>
    </row>
    <row r="126" spans="1:13" x14ac:dyDescent="0.35">
      <c r="A126" s="11" t="s">
        <v>392</v>
      </c>
      <c r="B126" s="12" t="s">
        <v>235</v>
      </c>
      <c r="C126" s="13" t="s">
        <v>242</v>
      </c>
      <c r="D126" s="23" t="s">
        <v>222</v>
      </c>
      <c r="E126" s="16" t="s">
        <v>223</v>
      </c>
      <c r="F126" s="21">
        <v>2564900</v>
      </c>
      <c r="G126" s="21">
        <v>617500</v>
      </c>
      <c r="H126" s="21">
        <v>321000</v>
      </c>
      <c r="I126" s="21"/>
      <c r="J126" s="21">
        <v>321000</v>
      </c>
      <c r="K126" s="11"/>
      <c r="L126" s="5"/>
      <c r="M126" s="10"/>
    </row>
    <row r="127" spans="1:13" ht="22" x14ac:dyDescent="0.35">
      <c r="A127" s="11" t="s">
        <v>393</v>
      </c>
      <c r="B127" s="12" t="s">
        <v>236</v>
      </c>
      <c r="C127" s="16" t="s">
        <v>243</v>
      </c>
      <c r="D127" s="23" t="s">
        <v>222</v>
      </c>
      <c r="E127" s="16" t="s">
        <v>223</v>
      </c>
      <c r="F127" s="21">
        <v>1241343</v>
      </c>
      <c r="G127" s="21">
        <v>251987</v>
      </c>
      <c r="H127" s="21">
        <v>251987</v>
      </c>
      <c r="I127" s="21">
        <v>2267883</v>
      </c>
      <c r="J127" s="21"/>
      <c r="K127" s="11">
        <v>2035</v>
      </c>
      <c r="L127" s="5"/>
      <c r="M127" s="10"/>
    </row>
    <row r="128" spans="1:13" ht="22" x14ac:dyDescent="0.35">
      <c r="A128" s="11" t="s">
        <v>394</v>
      </c>
      <c r="B128" s="12" t="s">
        <v>237</v>
      </c>
      <c r="C128" s="16" t="s">
        <v>244</v>
      </c>
      <c r="D128" s="23" t="s">
        <v>204</v>
      </c>
      <c r="E128" s="16" t="s">
        <v>212</v>
      </c>
      <c r="F128" s="21">
        <v>1115420</v>
      </c>
      <c r="G128" s="21">
        <v>1480068</v>
      </c>
      <c r="H128" s="21">
        <v>1842155</v>
      </c>
      <c r="I128" s="21"/>
      <c r="J128" s="21"/>
      <c r="K128" s="11" t="s">
        <v>247</v>
      </c>
      <c r="L128" s="5"/>
      <c r="M128" s="10"/>
    </row>
    <row r="129" spans="1:13" ht="22" x14ac:dyDescent="0.35">
      <c r="A129" s="11" t="s">
        <v>395</v>
      </c>
      <c r="B129" s="12" t="s">
        <v>238</v>
      </c>
      <c r="C129" s="16" t="s">
        <v>245</v>
      </c>
      <c r="D129" s="23" t="s">
        <v>201</v>
      </c>
      <c r="E129" s="16" t="s">
        <v>248</v>
      </c>
      <c r="F129" s="21">
        <v>2311100</v>
      </c>
      <c r="G129" s="21">
        <v>3253707</v>
      </c>
      <c r="H129" s="21">
        <v>2372953</v>
      </c>
      <c r="I129" s="21"/>
      <c r="J129" s="21">
        <v>1985712</v>
      </c>
      <c r="K129" s="11"/>
      <c r="L129" s="5"/>
      <c r="M129" s="10"/>
    </row>
    <row r="130" spans="1:13" ht="22" x14ac:dyDescent="0.35">
      <c r="A130" s="11" t="s">
        <v>396</v>
      </c>
      <c r="B130" s="12" t="s">
        <v>239</v>
      </c>
      <c r="C130" s="16" t="s">
        <v>246</v>
      </c>
      <c r="D130" s="23" t="s">
        <v>202</v>
      </c>
      <c r="E130" s="16" t="s">
        <v>209</v>
      </c>
      <c r="F130" s="21">
        <v>3079000</v>
      </c>
      <c r="G130" s="21">
        <v>6079360</v>
      </c>
      <c r="H130" s="21">
        <v>1356360</v>
      </c>
      <c r="I130" s="21"/>
      <c r="J130" s="21">
        <v>26360</v>
      </c>
      <c r="K130" s="11"/>
      <c r="L130" s="5"/>
      <c r="M130" s="10"/>
    </row>
    <row r="131" spans="1:13" ht="32.5" x14ac:dyDescent="0.35">
      <c r="A131" s="11" t="s">
        <v>397</v>
      </c>
      <c r="B131" s="12" t="s">
        <v>249</v>
      </c>
      <c r="C131" s="16" t="s">
        <v>259</v>
      </c>
      <c r="D131" s="23" t="s">
        <v>201</v>
      </c>
      <c r="E131" s="16" t="s">
        <v>248</v>
      </c>
      <c r="F131" s="21">
        <v>179186</v>
      </c>
      <c r="G131" s="21">
        <v>179186</v>
      </c>
      <c r="H131" s="21">
        <v>179186</v>
      </c>
      <c r="I131" s="21"/>
      <c r="J131" s="21">
        <v>179186</v>
      </c>
      <c r="K131" s="11"/>
      <c r="L131" s="5"/>
      <c r="M131" s="10"/>
    </row>
    <row r="132" spans="1:13" ht="22" x14ac:dyDescent="0.35">
      <c r="A132" s="11" t="s">
        <v>398</v>
      </c>
      <c r="B132" s="12" t="s">
        <v>250</v>
      </c>
      <c r="C132" s="16" t="s">
        <v>260</v>
      </c>
      <c r="D132" s="23" t="s">
        <v>201</v>
      </c>
      <c r="E132" s="16" t="s">
        <v>248</v>
      </c>
      <c r="F132" s="21">
        <v>258614</v>
      </c>
      <c r="G132" s="21">
        <v>258614</v>
      </c>
      <c r="H132" s="21">
        <v>258614</v>
      </c>
      <c r="I132" s="21"/>
      <c r="J132" s="21">
        <v>258614</v>
      </c>
      <c r="K132" s="11"/>
      <c r="L132" s="5"/>
      <c r="M132" s="10"/>
    </row>
    <row r="133" spans="1:13" ht="22" x14ac:dyDescent="0.35">
      <c r="A133" s="11" t="s">
        <v>399</v>
      </c>
      <c r="B133" s="12" t="s">
        <v>251</v>
      </c>
      <c r="C133" s="16" t="s">
        <v>261</v>
      </c>
      <c r="D133" s="23" t="s">
        <v>201</v>
      </c>
      <c r="E133" s="16" t="s">
        <v>248</v>
      </c>
      <c r="F133" s="21">
        <v>47190</v>
      </c>
      <c r="G133" s="21">
        <v>47190</v>
      </c>
      <c r="H133" s="21">
        <v>47190</v>
      </c>
      <c r="I133" s="21"/>
      <c r="J133" s="21">
        <v>47190</v>
      </c>
      <c r="K133" s="11"/>
      <c r="L133" s="5"/>
      <c r="M133" s="10"/>
    </row>
    <row r="134" spans="1:13" ht="22" x14ac:dyDescent="0.35">
      <c r="A134" s="11" t="s">
        <v>400</v>
      </c>
      <c r="B134" s="12" t="s">
        <v>252</v>
      </c>
      <c r="C134" s="16" t="s">
        <v>262</v>
      </c>
      <c r="D134" s="23" t="s">
        <v>201</v>
      </c>
      <c r="E134" s="16" t="s">
        <v>248</v>
      </c>
      <c r="F134" s="21">
        <v>74037</v>
      </c>
      <c r="G134" s="21"/>
      <c r="H134" s="21"/>
      <c r="I134" s="21"/>
      <c r="J134" s="21"/>
      <c r="K134" s="11">
        <v>2024</v>
      </c>
      <c r="L134" s="5"/>
      <c r="M134" s="10"/>
    </row>
    <row r="135" spans="1:13" ht="22" x14ac:dyDescent="0.35">
      <c r="A135" s="11" t="s">
        <v>401</v>
      </c>
      <c r="B135" s="12" t="s">
        <v>253</v>
      </c>
      <c r="C135" s="16" t="s">
        <v>263</v>
      </c>
      <c r="D135" s="23" t="s">
        <v>201</v>
      </c>
      <c r="E135" s="16" t="s">
        <v>248</v>
      </c>
      <c r="F135" s="21">
        <v>42402</v>
      </c>
      <c r="G135" s="21">
        <v>70912</v>
      </c>
      <c r="H135" s="21">
        <v>65640</v>
      </c>
      <c r="I135" s="21"/>
      <c r="J135" s="21">
        <v>65640</v>
      </c>
      <c r="K135" s="11"/>
      <c r="L135" s="5"/>
      <c r="M135" s="10"/>
    </row>
    <row r="136" spans="1:13" ht="22" x14ac:dyDescent="0.35">
      <c r="A136" s="11" t="s">
        <v>402</v>
      </c>
      <c r="B136" s="12" t="s">
        <v>254</v>
      </c>
      <c r="C136" s="16" t="s">
        <v>264</v>
      </c>
      <c r="D136" s="23" t="s">
        <v>201</v>
      </c>
      <c r="E136" s="16" t="s">
        <v>248</v>
      </c>
      <c r="F136" s="21">
        <v>786882</v>
      </c>
      <c r="G136" s="21">
        <v>78688</v>
      </c>
      <c r="H136" s="21">
        <v>78688</v>
      </c>
      <c r="I136" s="21"/>
      <c r="J136" s="21">
        <v>78688</v>
      </c>
      <c r="K136" s="11"/>
      <c r="L136" s="5"/>
      <c r="M136" s="10"/>
    </row>
    <row r="137" spans="1:13" ht="22" x14ac:dyDescent="0.35">
      <c r="A137" s="11" t="s">
        <v>403</v>
      </c>
      <c r="B137" s="12" t="s">
        <v>255</v>
      </c>
      <c r="C137" s="16" t="s">
        <v>265</v>
      </c>
      <c r="D137" s="23" t="s">
        <v>201</v>
      </c>
      <c r="E137" s="16" t="s">
        <v>248</v>
      </c>
      <c r="F137" s="21">
        <v>22806</v>
      </c>
      <c r="G137" s="21">
        <v>22806</v>
      </c>
      <c r="H137" s="21">
        <v>22806</v>
      </c>
      <c r="I137" s="21"/>
      <c r="J137" s="21">
        <v>22806</v>
      </c>
      <c r="K137" s="11"/>
      <c r="L137" s="5"/>
      <c r="M137" s="10"/>
    </row>
    <row r="138" spans="1:13" ht="22" x14ac:dyDescent="0.35">
      <c r="A138" s="11" t="s">
        <v>404</v>
      </c>
      <c r="B138" s="12" t="s">
        <v>256</v>
      </c>
      <c r="C138" s="16" t="s">
        <v>266</v>
      </c>
      <c r="D138" s="23" t="s">
        <v>201</v>
      </c>
      <c r="E138" s="16" t="s">
        <v>248</v>
      </c>
      <c r="F138" s="21">
        <v>955677</v>
      </c>
      <c r="G138" s="21"/>
      <c r="H138" s="21"/>
      <c r="I138" s="21"/>
      <c r="J138" s="21"/>
      <c r="K138" s="11" t="s">
        <v>269</v>
      </c>
      <c r="L138" s="5"/>
      <c r="M138" s="10"/>
    </row>
    <row r="139" spans="1:13" ht="22" x14ac:dyDescent="0.35">
      <c r="A139" s="11" t="s">
        <v>405</v>
      </c>
      <c r="B139" s="12" t="s">
        <v>257</v>
      </c>
      <c r="C139" s="16" t="s">
        <v>267</v>
      </c>
      <c r="D139" s="23" t="s">
        <v>202</v>
      </c>
      <c r="E139" s="16" t="s">
        <v>209</v>
      </c>
      <c r="F139" s="21">
        <v>3258886</v>
      </c>
      <c r="G139" s="21">
        <v>2570026</v>
      </c>
      <c r="H139" s="21">
        <v>665026</v>
      </c>
      <c r="I139" s="21"/>
      <c r="J139" s="21">
        <v>665026</v>
      </c>
      <c r="K139" s="11"/>
      <c r="L139" s="5"/>
      <c r="M139" s="10"/>
    </row>
    <row r="140" spans="1:13" x14ac:dyDescent="0.35">
      <c r="A140" s="11" t="s">
        <v>406</v>
      </c>
      <c r="B140" s="12" t="s">
        <v>258</v>
      </c>
      <c r="C140" s="16" t="s">
        <v>268</v>
      </c>
      <c r="D140" s="23" t="s">
        <v>202</v>
      </c>
      <c r="E140" s="16" t="s">
        <v>209</v>
      </c>
      <c r="F140" s="21">
        <v>59400</v>
      </c>
      <c r="G140" s="21">
        <v>59400</v>
      </c>
      <c r="H140" s="21">
        <v>59400</v>
      </c>
      <c r="I140" s="21"/>
      <c r="J140" s="21">
        <v>59400</v>
      </c>
      <c r="K140" s="11"/>
      <c r="L140" s="5"/>
      <c r="M140" s="10"/>
    </row>
    <row r="141" spans="1:13" x14ac:dyDescent="0.35">
      <c r="A141" s="11" t="s">
        <v>407</v>
      </c>
      <c r="B141" s="12" t="s">
        <v>270</v>
      </c>
      <c r="C141" s="16" t="s">
        <v>271</v>
      </c>
      <c r="D141" s="23"/>
      <c r="E141" s="22" t="s">
        <v>52</v>
      </c>
      <c r="F141" s="21">
        <f>F142+F143+F144</f>
        <v>864644</v>
      </c>
      <c r="G141" s="21">
        <f t="shared" ref="G141:H141" si="10">G142+G143+G144</f>
        <v>875528</v>
      </c>
      <c r="H141" s="21">
        <f t="shared" si="10"/>
        <v>99000</v>
      </c>
      <c r="I141" s="21"/>
      <c r="J141" s="21"/>
      <c r="K141" s="11"/>
      <c r="L141" s="5"/>
      <c r="M141" s="10"/>
    </row>
    <row r="142" spans="1:13" ht="22" x14ac:dyDescent="0.35">
      <c r="A142" s="11"/>
      <c r="B142" s="12"/>
      <c r="C142" s="16"/>
      <c r="D142" s="23" t="s">
        <v>201</v>
      </c>
      <c r="E142" s="16" t="s">
        <v>208</v>
      </c>
      <c r="F142" s="21">
        <v>39644</v>
      </c>
      <c r="G142" s="21">
        <v>50528</v>
      </c>
      <c r="H142" s="21"/>
      <c r="I142" s="21"/>
      <c r="J142" s="21"/>
      <c r="K142" s="11" t="s">
        <v>272</v>
      </c>
      <c r="L142" s="5"/>
      <c r="M142" s="10"/>
    </row>
    <row r="143" spans="1:13" x14ac:dyDescent="0.35">
      <c r="A143" s="11"/>
      <c r="B143" s="12"/>
      <c r="C143" s="16"/>
      <c r="D143" s="23" t="s">
        <v>202</v>
      </c>
      <c r="E143" s="16" t="s">
        <v>209</v>
      </c>
      <c r="F143" s="21">
        <v>450000</v>
      </c>
      <c r="G143" s="21">
        <v>450000</v>
      </c>
      <c r="H143" s="21">
        <v>24000</v>
      </c>
      <c r="I143" s="21"/>
      <c r="J143" s="21"/>
      <c r="K143" s="11" t="s">
        <v>247</v>
      </c>
      <c r="L143" s="5"/>
      <c r="M143" s="10"/>
    </row>
    <row r="144" spans="1:13" x14ac:dyDescent="0.35">
      <c r="A144" s="11"/>
      <c r="B144" s="12"/>
      <c r="C144" s="16"/>
      <c r="D144" s="23" t="s">
        <v>222</v>
      </c>
      <c r="E144" s="16" t="s">
        <v>223</v>
      </c>
      <c r="F144" s="21">
        <v>375000</v>
      </c>
      <c r="G144" s="21">
        <v>375000</v>
      </c>
      <c r="H144" s="21">
        <v>75000</v>
      </c>
      <c r="I144" s="21"/>
      <c r="J144" s="21"/>
      <c r="K144" s="11" t="s">
        <v>247</v>
      </c>
      <c r="L144" s="5"/>
      <c r="M144" s="10"/>
    </row>
    <row r="145" spans="1:13" ht="22" x14ac:dyDescent="0.35">
      <c r="A145" s="11" t="s">
        <v>408</v>
      </c>
      <c r="B145" s="12" t="s">
        <v>273</v>
      </c>
      <c r="C145" s="16" t="s">
        <v>1102</v>
      </c>
      <c r="D145" s="23"/>
      <c r="E145" s="22" t="s">
        <v>52</v>
      </c>
      <c r="F145" s="21">
        <f>F146+F147</f>
        <v>485200</v>
      </c>
      <c r="G145" s="21">
        <f t="shared" ref="G145:J145" si="11">G146+G147</f>
        <v>458600</v>
      </c>
      <c r="H145" s="21">
        <f t="shared" si="11"/>
        <v>390600</v>
      </c>
      <c r="I145" s="21"/>
      <c r="J145" s="21">
        <f t="shared" si="11"/>
        <v>130800</v>
      </c>
      <c r="K145" s="11"/>
      <c r="L145" s="5"/>
      <c r="M145" s="10"/>
    </row>
    <row r="146" spans="1:13" x14ac:dyDescent="0.35">
      <c r="A146" s="11"/>
      <c r="B146" s="12"/>
      <c r="C146" s="16"/>
      <c r="D146" s="23" t="s">
        <v>202</v>
      </c>
      <c r="E146" s="16" t="s">
        <v>209</v>
      </c>
      <c r="F146" s="21">
        <v>452200</v>
      </c>
      <c r="G146" s="21">
        <v>455000</v>
      </c>
      <c r="H146" s="21">
        <v>387000</v>
      </c>
      <c r="I146" s="21"/>
      <c r="J146" s="21">
        <v>127200</v>
      </c>
      <c r="K146" s="11"/>
      <c r="L146" s="5"/>
      <c r="M146" s="10"/>
    </row>
    <row r="147" spans="1:13" x14ac:dyDescent="0.35">
      <c r="A147" s="11"/>
      <c r="B147" s="12"/>
      <c r="C147" s="16"/>
      <c r="D147" s="23" t="s">
        <v>222</v>
      </c>
      <c r="E147" s="16" t="s">
        <v>223</v>
      </c>
      <c r="F147" s="21">
        <v>33000</v>
      </c>
      <c r="G147" s="21">
        <v>3600</v>
      </c>
      <c r="H147" s="21">
        <v>3600</v>
      </c>
      <c r="I147" s="21"/>
      <c r="J147" s="21">
        <v>3600</v>
      </c>
      <c r="K147" s="11"/>
      <c r="L147" s="5"/>
      <c r="M147" s="10"/>
    </row>
    <row r="148" spans="1:13" ht="22" x14ac:dyDescent="0.35">
      <c r="A148" s="11" t="s">
        <v>409</v>
      </c>
      <c r="B148" s="12" t="s">
        <v>274</v>
      </c>
      <c r="C148" s="16" t="s">
        <v>290</v>
      </c>
      <c r="D148" s="23" t="s">
        <v>202</v>
      </c>
      <c r="E148" s="16" t="s">
        <v>209</v>
      </c>
      <c r="F148" s="21">
        <v>1013662</v>
      </c>
      <c r="G148" s="21">
        <v>563987</v>
      </c>
      <c r="H148" s="21">
        <v>563987</v>
      </c>
      <c r="I148" s="21"/>
      <c r="J148" s="21">
        <v>563987</v>
      </c>
      <c r="K148" s="11"/>
      <c r="L148" s="5"/>
      <c r="M148" s="10"/>
    </row>
    <row r="149" spans="1:13" ht="26.5" customHeight="1" x14ac:dyDescent="0.35">
      <c r="A149" s="11" t="s">
        <v>410</v>
      </c>
      <c r="B149" s="12" t="s">
        <v>275</v>
      </c>
      <c r="C149" s="16" t="s">
        <v>291</v>
      </c>
      <c r="D149" s="23" t="s">
        <v>202</v>
      </c>
      <c r="E149" s="16" t="s">
        <v>209</v>
      </c>
      <c r="F149" s="21">
        <v>231900</v>
      </c>
      <c r="G149" s="21">
        <v>49100</v>
      </c>
      <c r="H149" s="21">
        <v>36900</v>
      </c>
      <c r="I149" s="21"/>
      <c r="J149" s="21">
        <v>6000</v>
      </c>
      <c r="K149" s="11"/>
      <c r="L149" s="5"/>
      <c r="M149" s="10"/>
    </row>
    <row r="150" spans="1:13" x14ac:dyDescent="0.35">
      <c r="A150" s="11" t="s">
        <v>411</v>
      </c>
      <c r="B150" s="12" t="s">
        <v>276</v>
      </c>
      <c r="C150" s="16" t="s">
        <v>292</v>
      </c>
      <c r="D150" s="23" t="s">
        <v>202</v>
      </c>
      <c r="E150" s="16" t="s">
        <v>209</v>
      </c>
      <c r="F150" s="21">
        <v>213625</v>
      </c>
      <c r="G150" s="21">
        <v>127000</v>
      </c>
      <c r="H150" s="21">
        <v>127000</v>
      </c>
      <c r="I150" s="21"/>
      <c r="J150" s="21">
        <v>2800</v>
      </c>
      <c r="K150" s="11"/>
      <c r="L150" s="5"/>
      <c r="M150" s="10"/>
    </row>
    <row r="151" spans="1:13" ht="32.5" x14ac:dyDescent="0.35">
      <c r="A151" s="11" t="s">
        <v>412</v>
      </c>
      <c r="B151" s="12" t="s">
        <v>277</v>
      </c>
      <c r="C151" s="16" t="s">
        <v>293</v>
      </c>
      <c r="D151" s="23" t="s">
        <v>101</v>
      </c>
      <c r="E151" s="19" t="s">
        <v>210</v>
      </c>
      <c r="F151" s="21">
        <v>360634</v>
      </c>
      <c r="G151" s="21">
        <v>355453</v>
      </c>
      <c r="H151" s="21">
        <v>390021</v>
      </c>
      <c r="I151" s="21"/>
      <c r="J151" s="21">
        <v>256147</v>
      </c>
      <c r="K151" s="11"/>
      <c r="L151" s="5"/>
      <c r="M151" s="10"/>
    </row>
    <row r="152" spans="1:13" ht="22" x14ac:dyDescent="0.35">
      <c r="A152" s="11" t="s">
        <v>413</v>
      </c>
      <c r="B152" s="12" t="s">
        <v>278</v>
      </c>
      <c r="C152" s="16" t="s">
        <v>294</v>
      </c>
      <c r="D152" s="23" t="s">
        <v>101</v>
      </c>
      <c r="E152" s="19" t="s">
        <v>210</v>
      </c>
      <c r="F152" s="21">
        <v>200031</v>
      </c>
      <c r="G152" s="21"/>
      <c r="H152" s="21"/>
      <c r="I152" s="21"/>
      <c r="J152" s="21"/>
      <c r="K152" s="11">
        <v>2024</v>
      </c>
      <c r="L152" s="5"/>
      <c r="M152" s="10"/>
    </row>
    <row r="153" spans="1:13" x14ac:dyDescent="0.35">
      <c r="A153" s="11" t="s">
        <v>414</v>
      </c>
      <c r="B153" s="12" t="s">
        <v>279</v>
      </c>
      <c r="C153" s="16" t="s">
        <v>295</v>
      </c>
      <c r="D153" s="23" t="s">
        <v>203</v>
      </c>
      <c r="E153" s="19" t="s">
        <v>211</v>
      </c>
      <c r="F153" s="21">
        <v>1500000</v>
      </c>
      <c r="G153" s="21"/>
      <c r="H153" s="21"/>
      <c r="I153" s="21"/>
      <c r="J153" s="21"/>
      <c r="K153" s="11">
        <v>2024</v>
      </c>
      <c r="L153" s="5"/>
      <c r="M153" s="10"/>
    </row>
    <row r="154" spans="1:13" x14ac:dyDescent="0.35">
      <c r="A154" s="11" t="s">
        <v>415</v>
      </c>
      <c r="B154" s="12" t="s">
        <v>280</v>
      </c>
      <c r="C154" s="16" t="s">
        <v>296</v>
      </c>
      <c r="D154" s="23" t="s">
        <v>203</v>
      </c>
      <c r="E154" s="19" t="s">
        <v>211</v>
      </c>
      <c r="F154" s="21">
        <v>16000000</v>
      </c>
      <c r="G154" s="21">
        <v>12000000</v>
      </c>
      <c r="H154" s="21">
        <v>12000000</v>
      </c>
      <c r="I154" s="21"/>
      <c r="J154" s="21"/>
      <c r="K154" s="11" t="s">
        <v>247</v>
      </c>
      <c r="L154" s="5"/>
      <c r="M154" s="10"/>
    </row>
    <row r="155" spans="1:13" ht="22" x14ac:dyDescent="0.35">
      <c r="A155" s="11" t="s">
        <v>416</v>
      </c>
      <c r="B155" s="12" t="s">
        <v>281</v>
      </c>
      <c r="C155" s="16" t="s">
        <v>297</v>
      </c>
      <c r="D155" s="23" t="s">
        <v>203</v>
      </c>
      <c r="E155" s="19" t="s">
        <v>211</v>
      </c>
      <c r="F155" s="21">
        <v>514250</v>
      </c>
      <c r="G155" s="21">
        <v>514250</v>
      </c>
      <c r="H155" s="21"/>
      <c r="I155" s="21"/>
      <c r="J155" s="21"/>
      <c r="K155" s="11">
        <v>2025</v>
      </c>
      <c r="L155" s="5"/>
      <c r="M155" s="10"/>
    </row>
    <row r="156" spans="1:13" x14ac:dyDescent="0.35">
      <c r="A156" s="11" t="s">
        <v>417</v>
      </c>
      <c r="B156" s="12" t="s">
        <v>282</v>
      </c>
      <c r="C156" s="16" t="s">
        <v>298</v>
      </c>
      <c r="D156" s="23" t="s">
        <v>203</v>
      </c>
      <c r="E156" s="19" t="s">
        <v>211</v>
      </c>
      <c r="F156" s="21">
        <v>194011</v>
      </c>
      <c r="G156" s="21">
        <v>1101641</v>
      </c>
      <c r="H156" s="21">
        <v>232875</v>
      </c>
      <c r="I156" s="21"/>
      <c r="J156" s="21"/>
      <c r="K156" s="11">
        <v>2026</v>
      </c>
      <c r="L156" s="5"/>
      <c r="M156" s="10"/>
    </row>
    <row r="157" spans="1:13" x14ac:dyDescent="0.35">
      <c r="A157" s="11" t="s">
        <v>418</v>
      </c>
      <c r="B157" s="12" t="s">
        <v>283</v>
      </c>
      <c r="C157" s="16" t="s">
        <v>299</v>
      </c>
      <c r="D157" s="23" t="s">
        <v>203</v>
      </c>
      <c r="E157" s="19" t="s">
        <v>211</v>
      </c>
      <c r="F157" s="21">
        <v>1360000</v>
      </c>
      <c r="G157" s="21">
        <v>2040000</v>
      </c>
      <c r="H157" s="21"/>
      <c r="I157" s="21"/>
      <c r="J157" s="21"/>
      <c r="K157" s="11">
        <v>2025</v>
      </c>
      <c r="L157" s="5"/>
      <c r="M157" s="10"/>
    </row>
    <row r="158" spans="1:13" ht="22" x14ac:dyDescent="0.35">
      <c r="A158" s="11" t="s">
        <v>419</v>
      </c>
      <c r="B158" s="12" t="s">
        <v>284</v>
      </c>
      <c r="C158" s="16" t="s">
        <v>300</v>
      </c>
      <c r="D158" s="23" t="s">
        <v>203</v>
      </c>
      <c r="E158" s="19" t="s">
        <v>211</v>
      </c>
      <c r="F158" s="21">
        <v>480000</v>
      </c>
      <c r="G158" s="21"/>
      <c r="H158" s="21"/>
      <c r="I158" s="21"/>
      <c r="J158" s="21"/>
      <c r="K158" s="11" t="s">
        <v>269</v>
      </c>
      <c r="L158" s="5"/>
      <c r="M158" s="10"/>
    </row>
    <row r="159" spans="1:13" x14ac:dyDescent="0.35">
      <c r="A159" s="11" t="s">
        <v>420</v>
      </c>
      <c r="B159" s="12" t="s">
        <v>285</v>
      </c>
      <c r="C159" s="16" t="s">
        <v>301</v>
      </c>
      <c r="D159" s="23" t="s">
        <v>203</v>
      </c>
      <c r="E159" s="19" t="s">
        <v>211</v>
      </c>
      <c r="F159" s="21">
        <v>175500</v>
      </c>
      <c r="G159" s="21">
        <v>9000</v>
      </c>
      <c r="H159" s="21">
        <v>9000</v>
      </c>
      <c r="I159" s="21"/>
      <c r="J159" s="21"/>
      <c r="K159" s="11">
        <v>2026</v>
      </c>
      <c r="L159" s="5"/>
      <c r="M159" s="10"/>
    </row>
    <row r="160" spans="1:13" ht="21" customHeight="1" x14ac:dyDescent="0.35">
      <c r="A160" s="11" t="s">
        <v>421</v>
      </c>
      <c r="B160" s="12" t="s">
        <v>286</v>
      </c>
      <c r="C160" s="16" t="s">
        <v>302</v>
      </c>
      <c r="D160" s="23" t="s">
        <v>203</v>
      </c>
      <c r="E160" s="19" t="s">
        <v>211</v>
      </c>
      <c r="F160" s="21">
        <v>167448</v>
      </c>
      <c r="G160" s="21">
        <v>1169000</v>
      </c>
      <c r="H160" s="21">
        <v>357160</v>
      </c>
      <c r="I160" s="21"/>
      <c r="J160" s="21"/>
      <c r="K160" s="11">
        <v>2026</v>
      </c>
      <c r="L160" s="5"/>
      <c r="M160" s="10"/>
    </row>
    <row r="161" spans="1:13" x14ac:dyDescent="0.35">
      <c r="A161" s="11" t="s">
        <v>422</v>
      </c>
      <c r="B161" s="12" t="s">
        <v>287</v>
      </c>
      <c r="C161" s="16" t="s">
        <v>303</v>
      </c>
      <c r="D161" s="23" t="s">
        <v>222</v>
      </c>
      <c r="E161" s="19" t="s">
        <v>223</v>
      </c>
      <c r="F161" s="21">
        <v>510000</v>
      </c>
      <c r="G161" s="21"/>
      <c r="H161" s="21"/>
      <c r="I161" s="21"/>
      <c r="J161" s="21"/>
      <c r="K161" s="11">
        <v>2024</v>
      </c>
      <c r="L161" s="5"/>
      <c r="M161" s="10"/>
    </row>
    <row r="162" spans="1:13" ht="22" x14ac:dyDescent="0.35">
      <c r="A162" s="11" t="s">
        <v>423</v>
      </c>
      <c r="B162" s="12" t="s">
        <v>288</v>
      </c>
      <c r="C162" s="16" t="s">
        <v>304</v>
      </c>
      <c r="D162" s="23" t="s">
        <v>203</v>
      </c>
      <c r="E162" s="19" t="s">
        <v>211</v>
      </c>
      <c r="F162" s="21">
        <v>170000</v>
      </c>
      <c r="G162" s="21">
        <v>90000</v>
      </c>
      <c r="H162" s="21"/>
      <c r="I162" s="21"/>
      <c r="J162" s="21"/>
      <c r="K162" s="11">
        <v>2025</v>
      </c>
      <c r="L162" s="5"/>
      <c r="M162" s="10"/>
    </row>
    <row r="163" spans="1:13" x14ac:dyDescent="0.35">
      <c r="A163" s="11" t="s">
        <v>424</v>
      </c>
      <c r="B163" s="12" t="s">
        <v>289</v>
      </c>
      <c r="C163" s="16" t="s">
        <v>305</v>
      </c>
      <c r="D163" s="23" t="s">
        <v>203</v>
      </c>
      <c r="E163" s="19" t="s">
        <v>211</v>
      </c>
      <c r="F163" s="21">
        <v>1000000</v>
      </c>
      <c r="G163" s="21">
        <v>7600000</v>
      </c>
      <c r="H163" s="21">
        <v>14400000</v>
      </c>
      <c r="I163" s="21"/>
      <c r="J163" s="21"/>
      <c r="K163" s="11">
        <v>2026</v>
      </c>
      <c r="L163" s="5"/>
      <c r="M163" s="10"/>
    </row>
    <row r="164" spans="1:13" ht="22" x14ac:dyDescent="0.35">
      <c r="A164" s="11" t="s">
        <v>425</v>
      </c>
      <c r="B164" s="12" t="s">
        <v>306</v>
      </c>
      <c r="C164" s="16" t="s">
        <v>307</v>
      </c>
      <c r="D164" s="23"/>
      <c r="E164" s="22" t="s">
        <v>52</v>
      </c>
      <c r="F164" s="21">
        <f>F165+F166+F167+F168+F169+F170+F171+F172</f>
        <v>8519344.5600000005</v>
      </c>
      <c r="G164" s="21">
        <f t="shared" ref="G164:J164" si="12">G165+G166+G167+G168+G169+G170+G171+G172</f>
        <v>8519344.5600000005</v>
      </c>
      <c r="H164" s="21">
        <f t="shared" si="12"/>
        <v>8519344.5600000005</v>
      </c>
      <c r="I164" s="21"/>
      <c r="J164" s="21">
        <f t="shared" si="12"/>
        <v>8519344.5600000005</v>
      </c>
      <c r="K164" s="11"/>
      <c r="L164" s="5"/>
      <c r="M164" s="10"/>
    </row>
    <row r="165" spans="1:13" ht="22" x14ac:dyDescent="0.35">
      <c r="A165" s="11"/>
      <c r="B165" s="12"/>
      <c r="C165" s="16"/>
      <c r="D165" s="23" t="s">
        <v>201</v>
      </c>
      <c r="E165" s="19" t="s">
        <v>248</v>
      </c>
      <c r="F165" s="21">
        <v>75024</v>
      </c>
      <c r="G165" s="21">
        <v>75024</v>
      </c>
      <c r="H165" s="21">
        <v>75024</v>
      </c>
      <c r="I165" s="21"/>
      <c r="J165" s="21">
        <v>75024</v>
      </c>
      <c r="K165" s="11"/>
      <c r="L165" s="5"/>
      <c r="M165" s="10"/>
    </row>
    <row r="166" spans="1:13" x14ac:dyDescent="0.35">
      <c r="A166" s="11"/>
      <c r="B166" s="12"/>
      <c r="C166" s="16"/>
      <c r="D166" s="23" t="s">
        <v>202</v>
      </c>
      <c r="E166" s="19" t="s">
        <v>209</v>
      </c>
      <c r="F166" s="21">
        <v>1579981.56</v>
      </c>
      <c r="G166" s="21">
        <v>1579981.56</v>
      </c>
      <c r="H166" s="21">
        <v>1579981.56</v>
      </c>
      <c r="I166" s="21"/>
      <c r="J166" s="21">
        <v>1579981.56</v>
      </c>
      <c r="K166" s="11"/>
      <c r="L166" s="5"/>
      <c r="M166" s="10"/>
    </row>
    <row r="167" spans="1:13" x14ac:dyDescent="0.35">
      <c r="A167" s="11"/>
      <c r="B167" s="12"/>
      <c r="C167" s="16"/>
      <c r="D167" s="23" t="s">
        <v>101</v>
      </c>
      <c r="E167" s="19" t="s">
        <v>210</v>
      </c>
      <c r="F167" s="21">
        <v>45708</v>
      </c>
      <c r="G167" s="21">
        <v>45708</v>
      </c>
      <c r="H167" s="21">
        <v>45708</v>
      </c>
      <c r="I167" s="21"/>
      <c r="J167" s="21">
        <v>45708</v>
      </c>
      <c r="K167" s="11"/>
      <c r="L167" s="5"/>
      <c r="M167" s="10"/>
    </row>
    <row r="168" spans="1:13" x14ac:dyDescent="0.35">
      <c r="A168" s="11"/>
      <c r="B168" s="12"/>
      <c r="C168" s="16"/>
      <c r="D168" s="23" t="s">
        <v>203</v>
      </c>
      <c r="E168" s="19" t="s">
        <v>211</v>
      </c>
      <c r="F168" s="21">
        <v>274195</v>
      </c>
      <c r="G168" s="21">
        <v>274195</v>
      </c>
      <c r="H168" s="21">
        <v>274195</v>
      </c>
      <c r="I168" s="21"/>
      <c r="J168" s="21">
        <v>274195</v>
      </c>
      <c r="K168" s="11"/>
      <c r="L168" s="5"/>
      <c r="M168" s="10"/>
    </row>
    <row r="169" spans="1:13" x14ac:dyDescent="0.35">
      <c r="A169" s="11"/>
      <c r="B169" s="12"/>
      <c r="C169" s="16"/>
      <c r="D169" s="23" t="s">
        <v>204</v>
      </c>
      <c r="E169" s="19" t="s">
        <v>212</v>
      </c>
      <c r="F169" s="21">
        <v>156717</v>
      </c>
      <c r="G169" s="21">
        <v>156717</v>
      </c>
      <c r="H169" s="21">
        <v>156717</v>
      </c>
      <c r="I169" s="21"/>
      <c r="J169" s="21">
        <v>156717</v>
      </c>
      <c r="K169" s="11"/>
      <c r="L169" s="5"/>
      <c r="M169" s="10"/>
    </row>
    <row r="170" spans="1:13" x14ac:dyDescent="0.35">
      <c r="A170" s="11"/>
      <c r="B170" s="12"/>
      <c r="C170" s="16"/>
      <c r="D170" s="23" t="s">
        <v>205</v>
      </c>
      <c r="E170" s="19" t="s">
        <v>213</v>
      </c>
      <c r="F170" s="21">
        <v>45527</v>
      </c>
      <c r="G170" s="21">
        <v>45527</v>
      </c>
      <c r="H170" s="21">
        <v>45527</v>
      </c>
      <c r="I170" s="21"/>
      <c r="J170" s="21">
        <v>45527</v>
      </c>
      <c r="K170" s="11"/>
      <c r="L170" s="5"/>
      <c r="M170" s="10"/>
    </row>
    <row r="171" spans="1:13" x14ac:dyDescent="0.35">
      <c r="A171" s="11"/>
      <c r="B171" s="12"/>
      <c r="C171" s="16"/>
      <c r="D171" s="23" t="s">
        <v>222</v>
      </c>
      <c r="E171" s="19" t="s">
        <v>223</v>
      </c>
      <c r="F171" s="21">
        <v>6329807</v>
      </c>
      <c r="G171" s="21">
        <v>6329807</v>
      </c>
      <c r="H171" s="21">
        <v>6329807</v>
      </c>
      <c r="I171" s="21"/>
      <c r="J171" s="21">
        <v>6329807</v>
      </c>
      <c r="K171" s="11"/>
      <c r="L171" s="5"/>
      <c r="M171" s="10"/>
    </row>
    <row r="172" spans="1:13" x14ac:dyDescent="0.35">
      <c r="A172" s="11"/>
      <c r="B172" s="12"/>
      <c r="C172" s="16"/>
      <c r="D172" s="23" t="s">
        <v>227</v>
      </c>
      <c r="E172" s="19" t="s">
        <v>228</v>
      </c>
      <c r="F172" s="21">
        <v>12385</v>
      </c>
      <c r="G172" s="21">
        <v>12385</v>
      </c>
      <c r="H172" s="21">
        <v>12385</v>
      </c>
      <c r="I172" s="21"/>
      <c r="J172" s="21">
        <v>12385</v>
      </c>
      <c r="K172" s="11"/>
      <c r="L172" s="5"/>
      <c r="M172" s="10"/>
    </row>
    <row r="173" spans="1:13" ht="22" x14ac:dyDescent="0.35">
      <c r="A173" s="11" t="s">
        <v>426</v>
      </c>
      <c r="B173" s="12" t="s">
        <v>308</v>
      </c>
      <c r="C173" s="16" t="s">
        <v>317</v>
      </c>
      <c r="D173" s="23" t="s">
        <v>204</v>
      </c>
      <c r="E173" s="19" t="s">
        <v>212</v>
      </c>
      <c r="F173" s="21">
        <v>158013</v>
      </c>
      <c r="G173" s="21">
        <v>158013</v>
      </c>
      <c r="H173" s="21">
        <v>158013</v>
      </c>
      <c r="I173" s="21"/>
      <c r="J173" s="21">
        <v>158013</v>
      </c>
      <c r="K173" s="11"/>
      <c r="L173" s="5"/>
      <c r="M173" s="10"/>
    </row>
    <row r="174" spans="1:13" ht="22" x14ac:dyDescent="0.35">
      <c r="A174" s="11" t="s">
        <v>427</v>
      </c>
      <c r="B174" s="12" t="s">
        <v>309</v>
      </c>
      <c r="C174" s="16" t="s">
        <v>318</v>
      </c>
      <c r="D174" s="23" t="s">
        <v>204</v>
      </c>
      <c r="E174" s="19" t="s">
        <v>212</v>
      </c>
      <c r="F174" s="21">
        <v>158558</v>
      </c>
      <c r="G174" s="21"/>
      <c r="H174" s="21"/>
      <c r="I174" s="21"/>
      <c r="J174" s="21"/>
      <c r="K174" s="11">
        <v>2024</v>
      </c>
      <c r="L174" s="5"/>
      <c r="M174" s="10"/>
    </row>
    <row r="175" spans="1:13" ht="22" x14ac:dyDescent="0.35">
      <c r="A175" s="11" t="s">
        <v>428</v>
      </c>
      <c r="B175" s="12" t="s">
        <v>310</v>
      </c>
      <c r="C175" s="16" t="s">
        <v>319</v>
      </c>
      <c r="D175" s="23" t="s">
        <v>204</v>
      </c>
      <c r="E175" s="19" t="s">
        <v>212</v>
      </c>
      <c r="F175" s="21">
        <v>1000</v>
      </c>
      <c r="G175" s="21">
        <v>644918</v>
      </c>
      <c r="H175" s="21">
        <v>598098</v>
      </c>
      <c r="I175" s="21"/>
      <c r="J175" s="21">
        <v>598098</v>
      </c>
      <c r="K175" s="11"/>
      <c r="L175" s="5"/>
      <c r="M175" s="10"/>
    </row>
    <row r="176" spans="1:13" ht="22" x14ac:dyDescent="0.35">
      <c r="A176" s="11" t="s">
        <v>429</v>
      </c>
      <c r="B176" s="12" t="s">
        <v>311</v>
      </c>
      <c r="C176" s="16" t="s">
        <v>320</v>
      </c>
      <c r="D176" s="23" t="s">
        <v>205</v>
      </c>
      <c r="E176" s="19" t="s">
        <v>213</v>
      </c>
      <c r="F176" s="21">
        <v>80000</v>
      </c>
      <c r="G176" s="21">
        <v>70000</v>
      </c>
      <c r="H176" s="21">
        <v>70000</v>
      </c>
      <c r="I176" s="21">
        <v>140000</v>
      </c>
      <c r="J176" s="21"/>
      <c r="K176" s="11">
        <v>2028</v>
      </c>
      <c r="L176" s="5"/>
      <c r="M176" s="10"/>
    </row>
    <row r="177" spans="1:13" ht="32.5" x14ac:dyDescent="0.35">
      <c r="A177" s="11" t="s">
        <v>430</v>
      </c>
      <c r="B177" s="12" t="s">
        <v>312</v>
      </c>
      <c r="C177" s="16" t="s">
        <v>321</v>
      </c>
      <c r="D177" s="23" t="s">
        <v>222</v>
      </c>
      <c r="E177" s="19" t="s">
        <v>223</v>
      </c>
      <c r="F177" s="21">
        <v>100000</v>
      </c>
      <c r="G177" s="21">
        <v>1394500</v>
      </c>
      <c r="H177" s="21">
        <v>592000</v>
      </c>
      <c r="I177" s="21"/>
      <c r="J177" s="21"/>
      <c r="K177" s="11">
        <v>2026</v>
      </c>
      <c r="L177" s="5"/>
      <c r="M177" s="10"/>
    </row>
    <row r="178" spans="1:13" ht="22" x14ac:dyDescent="0.35">
      <c r="A178" s="11" t="s">
        <v>431</v>
      </c>
      <c r="B178" s="12" t="s">
        <v>313</v>
      </c>
      <c r="C178" s="16" t="s">
        <v>322</v>
      </c>
      <c r="D178" s="23" t="s">
        <v>222</v>
      </c>
      <c r="E178" s="19" t="s">
        <v>223</v>
      </c>
      <c r="F178" s="21">
        <v>230000</v>
      </c>
      <c r="G178" s="21">
        <v>230000</v>
      </c>
      <c r="H178" s="21">
        <v>230000</v>
      </c>
      <c r="I178" s="21"/>
      <c r="J178" s="21">
        <v>230000</v>
      </c>
      <c r="K178" s="11"/>
      <c r="L178" s="5"/>
      <c r="M178" s="10"/>
    </row>
    <row r="179" spans="1:13" ht="22" x14ac:dyDescent="0.35">
      <c r="A179" s="11" t="s">
        <v>432</v>
      </c>
      <c r="B179" s="12" t="s">
        <v>314</v>
      </c>
      <c r="C179" s="16" t="s">
        <v>323</v>
      </c>
      <c r="D179" s="23" t="s">
        <v>222</v>
      </c>
      <c r="E179" s="19" t="s">
        <v>223</v>
      </c>
      <c r="F179" s="21">
        <v>471900</v>
      </c>
      <c r="G179" s="21"/>
      <c r="H179" s="21"/>
      <c r="I179" s="21"/>
      <c r="J179" s="21"/>
      <c r="K179" s="11">
        <v>2024</v>
      </c>
      <c r="L179" s="5"/>
      <c r="M179" s="10"/>
    </row>
    <row r="180" spans="1:13" ht="22" x14ac:dyDescent="0.35">
      <c r="A180" s="11" t="s">
        <v>433</v>
      </c>
      <c r="B180" s="12" t="s">
        <v>315</v>
      </c>
      <c r="C180" s="16" t="s">
        <v>324</v>
      </c>
      <c r="D180" s="23" t="s">
        <v>201</v>
      </c>
      <c r="E180" s="19" t="s">
        <v>248</v>
      </c>
      <c r="F180" s="21">
        <v>533333</v>
      </c>
      <c r="G180" s="21">
        <v>586666</v>
      </c>
      <c r="H180" s="21">
        <v>640000</v>
      </c>
      <c r="I180" s="21"/>
      <c r="J180" s="21">
        <v>160000</v>
      </c>
      <c r="K180" s="11"/>
      <c r="L180" s="5"/>
      <c r="M180" s="10"/>
    </row>
    <row r="181" spans="1:13" ht="22" x14ac:dyDescent="0.35">
      <c r="A181" s="11" t="s">
        <v>434</v>
      </c>
      <c r="B181" s="12" t="s">
        <v>316</v>
      </c>
      <c r="C181" s="16" t="s">
        <v>325</v>
      </c>
      <c r="D181" s="23" t="s">
        <v>96</v>
      </c>
      <c r="E181" s="16" t="s">
        <v>95</v>
      </c>
      <c r="F181" s="21">
        <v>90693</v>
      </c>
      <c r="G181" s="21"/>
      <c r="H181" s="21"/>
      <c r="I181" s="21"/>
      <c r="J181" s="21"/>
      <c r="K181" s="11" t="s">
        <v>269</v>
      </c>
      <c r="L181" s="5"/>
      <c r="M181" s="10"/>
    </row>
    <row r="182" spans="1:13" x14ac:dyDescent="0.35">
      <c r="A182" s="58" t="s">
        <v>1103</v>
      </c>
      <c r="B182" s="59"/>
      <c r="C182" s="59"/>
      <c r="D182" s="59"/>
      <c r="E182" s="60"/>
      <c r="F182" s="33">
        <f>F183+F186+F191+F192+F193+F194+F195+F196+F197+F198+F199+F200+F201+F212+F213+F214+F215+F216+F217+F218+F219+F220+F221+F222+F223+F224+F225+F226+F227+F228+F229+F230+F231</f>
        <v>199949163</v>
      </c>
      <c r="G182" s="33">
        <f t="shared" ref="G182:J182" si="13">G183+G186+G191+G192+G193+G194+G195+G196+G197+G198+G199+G200+G201+G212+G213+G214+G215+G216+G217+G218+G219+G220+G221+G222+G223+G224+G225+G226+G227+G228+G229+G230+G231</f>
        <v>338161099</v>
      </c>
      <c r="H182" s="33">
        <f t="shared" si="13"/>
        <v>398404680</v>
      </c>
      <c r="I182" s="33">
        <f t="shared" si="13"/>
        <v>51197074</v>
      </c>
      <c r="J182" s="33">
        <f t="shared" si="13"/>
        <v>234446066.41343999</v>
      </c>
      <c r="K182" s="34"/>
      <c r="L182" s="5"/>
      <c r="M182" s="10"/>
    </row>
    <row r="183" spans="1:13" ht="32.5" x14ac:dyDescent="0.35">
      <c r="A183" s="11" t="s">
        <v>946</v>
      </c>
      <c r="B183" s="12" t="s">
        <v>838</v>
      </c>
      <c r="C183" s="16" t="s">
        <v>839</v>
      </c>
      <c r="D183" s="23"/>
      <c r="E183" s="22" t="s">
        <v>52</v>
      </c>
      <c r="F183" s="21">
        <f>F184+F185</f>
        <v>8897389</v>
      </c>
      <c r="G183" s="21">
        <f t="shared" ref="G183:J183" si="14">G184+G185</f>
        <v>6414373</v>
      </c>
      <c r="H183" s="21">
        <f t="shared" si="14"/>
        <v>4509279</v>
      </c>
      <c r="I183" s="21">
        <f t="shared" si="14"/>
        <v>377290</v>
      </c>
      <c r="J183" s="21">
        <f t="shared" si="14"/>
        <v>272866</v>
      </c>
      <c r="K183" s="11"/>
      <c r="L183" s="5"/>
      <c r="M183" s="10"/>
    </row>
    <row r="184" spans="1:13" x14ac:dyDescent="0.35">
      <c r="A184" s="11"/>
      <c r="B184" s="12"/>
      <c r="C184" s="13"/>
      <c r="D184" s="23" t="s">
        <v>742</v>
      </c>
      <c r="E184" s="16" t="s">
        <v>840</v>
      </c>
      <c r="F184" s="21">
        <v>484023</v>
      </c>
      <c r="G184" s="21">
        <v>403447</v>
      </c>
      <c r="H184" s="21">
        <v>501995</v>
      </c>
      <c r="I184" s="21">
        <v>377290</v>
      </c>
      <c r="J184" s="21">
        <v>272866</v>
      </c>
      <c r="K184" s="11" t="s">
        <v>535</v>
      </c>
      <c r="L184" s="5"/>
      <c r="M184" s="10"/>
    </row>
    <row r="185" spans="1:13" ht="32.5" x14ac:dyDescent="0.35">
      <c r="A185" s="11"/>
      <c r="B185" s="12"/>
      <c r="C185" s="13"/>
      <c r="D185" s="32" t="s">
        <v>1095</v>
      </c>
      <c r="E185" s="18" t="s">
        <v>1096</v>
      </c>
      <c r="F185" s="21">
        <v>8413366</v>
      </c>
      <c r="G185" s="21">
        <v>6010926</v>
      </c>
      <c r="H185" s="21">
        <v>4007284</v>
      </c>
      <c r="I185" s="21"/>
      <c r="J185" s="21"/>
      <c r="K185" s="11">
        <v>2026</v>
      </c>
      <c r="L185" s="5"/>
      <c r="M185" s="10"/>
    </row>
    <row r="186" spans="1:13" ht="61.5" customHeight="1" x14ac:dyDescent="0.35">
      <c r="A186" s="11" t="s">
        <v>947</v>
      </c>
      <c r="B186" s="40" t="s">
        <v>841</v>
      </c>
      <c r="C186" s="16" t="s">
        <v>842</v>
      </c>
      <c r="D186" s="32"/>
      <c r="E186" s="22" t="s">
        <v>52</v>
      </c>
      <c r="F186" s="21">
        <f>F187+F188+F189+F190</f>
        <v>18238343</v>
      </c>
      <c r="G186" s="21">
        <f t="shared" ref="G186:J186" si="15">G187+G188+G189+G190</f>
        <v>19145176</v>
      </c>
      <c r="H186" s="21">
        <f t="shared" si="15"/>
        <v>18843841</v>
      </c>
      <c r="I186" s="21">
        <f t="shared" si="15"/>
        <v>2050182</v>
      </c>
      <c r="J186" s="21">
        <f t="shared" si="15"/>
        <v>9649498</v>
      </c>
      <c r="K186" s="11"/>
      <c r="L186" s="5"/>
      <c r="M186" s="10"/>
    </row>
    <row r="187" spans="1:13" x14ac:dyDescent="0.35">
      <c r="A187" s="11"/>
      <c r="B187" s="12"/>
      <c r="C187" s="16"/>
      <c r="D187" s="23" t="s">
        <v>843</v>
      </c>
      <c r="E187" s="16" t="s">
        <v>845</v>
      </c>
      <c r="F187" s="21">
        <v>8342479</v>
      </c>
      <c r="G187" s="21">
        <v>8342479</v>
      </c>
      <c r="H187" s="21">
        <v>8342479</v>
      </c>
      <c r="I187" s="21"/>
      <c r="J187" s="21"/>
      <c r="K187" s="11" t="s">
        <v>247</v>
      </c>
      <c r="L187" s="5"/>
      <c r="M187" s="10"/>
    </row>
    <row r="188" spans="1:13" ht="22" x14ac:dyDescent="0.35">
      <c r="A188" s="11"/>
      <c r="B188" s="12"/>
      <c r="C188" s="15"/>
      <c r="D188" s="23" t="s">
        <v>101</v>
      </c>
      <c r="E188" s="16" t="s">
        <v>846</v>
      </c>
      <c r="F188" s="21">
        <v>45500</v>
      </c>
      <c r="G188" s="21">
        <v>1005333</v>
      </c>
      <c r="H188" s="21">
        <v>1005333</v>
      </c>
      <c r="I188" s="21">
        <v>2003886</v>
      </c>
      <c r="J188" s="21">
        <v>199765</v>
      </c>
      <c r="K188" s="11" t="s">
        <v>535</v>
      </c>
      <c r="L188" s="5"/>
      <c r="M188" s="10"/>
    </row>
    <row r="189" spans="1:13" x14ac:dyDescent="0.35">
      <c r="A189" s="11"/>
      <c r="B189" s="12"/>
      <c r="C189" s="17"/>
      <c r="D189" s="23" t="s">
        <v>844</v>
      </c>
      <c r="E189" s="16" t="s">
        <v>847</v>
      </c>
      <c r="F189" s="21">
        <v>9293780</v>
      </c>
      <c r="G189" s="21">
        <v>9240780</v>
      </c>
      <c r="H189" s="21">
        <v>8939445</v>
      </c>
      <c r="I189" s="21"/>
      <c r="J189" s="21">
        <v>8939445</v>
      </c>
      <c r="K189" s="11"/>
      <c r="L189" s="5"/>
      <c r="M189" s="10"/>
    </row>
    <row r="190" spans="1:13" x14ac:dyDescent="0.35">
      <c r="A190" s="11"/>
      <c r="B190" s="12"/>
      <c r="C190" s="16"/>
      <c r="D190" s="23" t="s">
        <v>743</v>
      </c>
      <c r="E190" s="16" t="s">
        <v>848</v>
      </c>
      <c r="F190" s="21">
        <v>556584</v>
      </c>
      <c r="G190" s="21">
        <v>556584</v>
      </c>
      <c r="H190" s="21">
        <v>556584</v>
      </c>
      <c r="I190" s="21">
        <v>46296</v>
      </c>
      <c r="J190" s="21">
        <v>510288</v>
      </c>
      <c r="K190" s="11" t="s">
        <v>535</v>
      </c>
      <c r="L190" s="5"/>
      <c r="M190" s="10"/>
    </row>
    <row r="191" spans="1:13" ht="32.5" x14ac:dyDescent="0.35">
      <c r="A191" s="11" t="s">
        <v>948</v>
      </c>
      <c r="B191" s="40" t="s">
        <v>849</v>
      </c>
      <c r="C191" s="16" t="s">
        <v>850</v>
      </c>
      <c r="D191" s="32" t="s">
        <v>869</v>
      </c>
      <c r="E191" s="16" t="s">
        <v>873</v>
      </c>
      <c r="F191" s="43">
        <v>30000000</v>
      </c>
      <c r="G191" s="43">
        <v>30000000</v>
      </c>
      <c r="H191" s="43">
        <v>30000000</v>
      </c>
      <c r="I191" s="43"/>
      <c r="J191" s="43">
        <v>30000000</v>
      </c>
      <c r="K191" s="40"/>
      <c r="L191" s="5"/>
      <c r="M191" s="10"/>
    </row>
    <row r="192" spans="1:13" ht="22" x14ac:dyDescent="0.35">
      <c r="A192" s="11" t="s">
        <v>949</v>
      </c>
      <c r="B192" s="40" t="s">
        <v>851</v>
      </c>
      <c r="C192" s="16" t="s">
        <v>852</v>
      </c>
      <c r="D192" s="32" t="s">
        <v>738</v>
      </c>
      <c r="E192" s="16" t="s">
        <v>874</v>
      </c>
      <c r="F192" s="43">
        <v>10000000</v>
      </c>
      <c r="G192" s="43">
        <v>20000000</v>
      </c>
      <c r="H192" s="43">
        <v>30000000</v>
      </c>
      <c r="I192" s="43"/>
      <c r="J192" s="43">
        <v>30000000</v>
      </c>
      <c r="K192" s="40"/>
      <c r="L192" s="5"/>
      <c r="M192" s="10"/>
    </row>
    <row r="193" spans="1:13" ht="40.5" customHeight="1" x14ac:dyDescent="0.35">
      <c r="A193" s="11" t="s">
        <v>950</v>
      </c>
      <c r="B193" s="40" t="s">
        <v>853</v>
      </c>
      <c r="C193" s="16" t="s">
        <v>854</v>
      </c>
      <c r="D193" s="32" t="s">
        <v>724</v>
      </c>
      <c r="E193" s="19" t="s">
        <v>939</v>
      </c>
      <c r="F193" s="43">
        <v>37985197</v>
      </c>
      <c r="G193" s="43">
        <v>61140761</v>
      </c>
      <c r="H193" s="43">
        <v>81302891</v>
      </c>
      <c r="I193" s="43"/>
      <c r="J193" s="43">
        <v>85655360</v>
      </c>
      <c r="K193" s="40"/>
      <c r="L193" s="5"/>
      <c r="M193" s="10"/>
    </row>
    <row r="194" spans="1:13" x14ac:dyDescent="0.35">
      <c r="A194" s="11" t="s">
        <v>951</v>
      </c>
      <c r="B194" s="40" t="s">
        <v>855</v>
      </c>
      <c r="C194" s="19" t="s">
        <v>856</v>
      </c>
      <c r="D194" s="32" t="s">
        <v>870</v>
      </c>
      <c r="E194" s="16" t="s">
        <v>875</v>
      </c>
      <c r="F194" s="43">
        <v>33320857</v>
      </c>
      <c r="G194" s="43">
        <v>20673907</v>
      </c>
      <c r="H194" s="43">
        <v>20673907</v>
      </c>
      <c r="I194" s="43"/>
      <c r="J194" s="43">
        <v>20673907</v>
      </c>
      <c r="K194" s="40"/>
      <c r="L194" s="5"/>
      <c r="M194" s="10"/>
    </row>
    <row r="195" spans="1:13" ht="22" x14ac:dyDescent="0.35">
      <c r="A195" s="11" t="s">
        <v>952</v>
      </c>
      <c r="B195" s="40" t="s">
        <v>857</v>
      </c>
      <c r="C195" s="16" t="s">
        <v>858</v>
      </c>
      <c r="D195" s="32" t="s">
        <v>738</v>
      </c>
      <c r="E195" s="16" t="s">
        <v>874</v>
      </c>
      <c r="F195" s="43">
        <v>2878034</v>
      </c>
      <c r="G195" s="43">
        <v>3878034</v>
      </c>
      <c r="H195" s="43">
        <v>4378034</v>
      </c>
      <c r="I195" s="43">
        <v>6000000</v>
      </c>
      <c r="J195" s="43"/>
      <c r="K195" s="40">
        <v>2027</v>
      </c>
      <c r="L195" s="5"/>
      <c r="M195" s="10"/>
    </row>
    <row r="196" spans="1:13" ht="22" x14ac:dyDescent="0.35">
      <c r="A196" s="11" t="s">
        <v>953</v>
      </c>
      <c r="B196" s="40" t="s">
        <v>859</v>
      </c>
      <c r="C196" s="16" t="s">
        <v>860</v>
      </c>
      <c r="D196" s="32" t="s">
        <v>738</v>
      </c>
      <c r="E196" s="16" t="s">
        <v>874</v>
      </c>
      <c r="F196" s="43">
        <v>409864</v>
      </c>
      <c r="G196" s="43">
        <v>1131321</v>
      </c>
      <c r="H196" s="43">
        <v>1937930</v>
      </c>
      <c r="I196" s="43"/>
      <c r="J196" s="43">
        <v>1937930</v>
      </c>
      <c r="K196" s="40"/>
      <c r="L196" s="5"/>
      <c r="M196" s="10"/>
    </row>
    <row r="197" spans="1:13" ht="32.5" x14ac:dyDescent="0.35">
      <c r="A197" s="11" t="s">
        <v>954</v>
      </c>
      <c r="B197" s="40" t="s">
        <v>861</v>
      </c>
      <c r="C197" s="16" t="s">
        <v>862</v>
      </c>
      <c r="D197" s="32" t="s">
        <v>871</v>
      </c>
      <c r="E197" s="16" t="s">
        <v>1097</v>
      </c>
      <c r="F197" s="43">
        <v>10453740</v>
      </c>
      <c r="G197" s="43">
        <v>10453740</v>
      </c>
      <c r="H197" s="43">
        <v>10453740</v>
      </c>
      <c r="I197" s="43"/>
      <c r="J197" s="43">
        <v>10453740</v>
      </c>
      <c r="K197" s="40"/>
      <c r="L197" s="5"/>
      <c r="M197" s="10"/>
    </row>
    <row r="198" spans="1:13" ht="22" x14ac:dyDescent="0.35">
      <c r="A198" s="11" t="s">
        <v>955</v>
      </c>
      <c r="B198" s="40" t="s">
        <v>863</v>
      </c>
      <c r="C198" s="19" t="s">
        <v>864</v>
      </c>
      <c r="D198" s="32" t="s">
        <v>705</v>
      </c>
      <c r="E198" s="16" t="s">
        <v>876</v>
      </c>
      <c r="F198" s="43">
        <v>1518000</v>
      </c>
      <c r="G198" s="43">
        <v>2912727</v>
      </c>
      <c r="H198" s="43">
        <v>3761549</v>
      </c>
      <c r="I198" s="43"/>
      <c r="J198" s="43">
        <v>4028549</v>
      </c>
      <c r="K198" s="40"/>
      <c r="L198" s="5"/>
      <c r="M198" s="10"/>
    </row>
    <row r="199" spans="1:13" ht="22" x14ac:dyDescent="0.35">
      <c r="A199" s="11" t="s">
        <v>956</v>
      </c>
      <c r="B199" s="40" t="s">
        <v>865</v>
      </c>
      <c r="C199" s="19" t="s">
        <v>866</v>
      </c>
      <c r="D199" s="32" t="s">
        <v>870</v>
      </c>
      <c r="E199" s="16" t="s">
        <v>875</v>
      </c>
      <c r="F199" s="43">
        <v>178178</v>
      </c>
      <c r="G199" s="43">
        <v>401962</v>
      </c>
      <c r="H199" s="43">
        <v>347919</v>
      </c>
      <c r="I199" s="43">
        <v>19602</v>
      </c>
      <c r="J199" s="43">
        <v>300264</v>
      </c>
      <c r="K199" s="40" t="s">
        <v>535</v>
      </c>
      <c r="L199" s="5"/>
      <c r="M199" s="10"/>
    </row>
    <row r="200" spans="1:13" ht="32.5" x14ac:dyDescent="0.35">
      <c r="A200" s="11" t="s">
        <v>957</v>
      </c>
      <c r="B200" s="40" t="s">
        <v>867</v>
      </c>
      <c r="C200" s="19" t="s">
        <v>868</v>
      </c>
      <c r="D200" s="32" t="s">
        <v>872</v>
      </c>
      <c r="E200" s="16" t="s">
        <v>877</v>
      </c>
      <c r="F200" s="43">
        <v>74928</v>
      </c>
      <c r="G200" s="43">
        <v>109010</v>
      </c>
      <c r="H200" s="43">
        <v>142302</v>
      </c>
      <c r="I200" s="43"/>
      <c r="J200" s="43">
        <v>142302</v>
      </c>
      <c r="K200" s="40"/>
      <c r="L200" s="5"/>
      <c r="M200" s="10"/>
    </row>
    <row r="201" spans="1:13" ht="22" x14ac:dyDescent="0.35">
      <c r="A201" s="11" t="s">
        <v>958</v>
      </c>
      <c r="B201" s="40" t="s">
        <v>878</v>
      </c>
      <c r="C201" s="19" t="s">
        <v>879</v>
      </c>
      <c r="D201" s="32"/>
      <c r="E201" s="22" t="s">
        <v>52</v>
      </c>
      <c r="F201" s="21">
        <f>F202+F203+F204+F205+F206+F207+F208+F209+F210+F211</f>
        <v>14670696</v>
      </c>
      <c r="G201" s="21">
        <f t="shared" ref="G201:J201" si="16">G202+G203+G204+G205+G206+G207+G208+G209+G210+G211</f>
        <v>14511857</v>
      </c>
      <c r="H201" s="21">
        <f t="shared" si="16"/>
        <v>14511857</v>
      </c>
      <c r="I201" s="21"/>
      <c r="J201" s="21">
        <f t="shared" si="16"/>
        <v>14511857</v>
      </c>
      <c r="K201" s="11"/>
      <c r="L201" s="5"/>
      <c r="M201" s="10"/>
    </row>
    <row r="202" spans="1:13" x14ac:dyDescent="0.35">
      <c r="A202" s="11"/>
      <c r="B202" s="12"/>
      <c r="C202" s="17"/>
      <c r="D202" s="23" t="s">
        <v>880</v>
      </c>
      <c r="E202" s="16" t="s">
        <v>886</v>
      </c>
      <c r="F202" s="21">
        <v>5922765</v>
      </c>
      <c r="G202" s="21">
        <v>5922765</v>
      </c>
      <c r="H202" s="21">
        <v>5922765</v>
      </c>
      <c r="I202" s="21"/>
      <c r="J202" s="21">
        <v>5922765</v>
      </c>
      <c r="K202" s="11"/>
      <c r="L202" s="5"/>
      <c r="M202" s="10"/>
    </row>
    <row r="203" spans="1:13" x14ac:dyDescent="0.35">
      <c r="A203" s="11"/>
      <c r="B203" s="12"/>
      <c r="C203" s="13"/>
      <c r="D203" s="23" t="s">
        <v>881</v>
      </c>
      <c r="E203" s="16" t="s">
        <v>887</v>
      </c>
      <c r="F203" s="21">
        <v>412923</v>
      </c>
      <c r="G203" s="21">
        <v>412923</v>
      </c>
      <c r="H203" s="21">
        <v>412923</v>
      </c>
      <c r="I203" s="21"/>
      <c r="J203" s="21">
        <v>412923</v>
      </c>
      <c r="K203" s="11"/>
      <c r="L203" s="5"/>
      <c r="M203" s="10"/>
    </row>
    <row r="204" spans="1:13" x14ac:dyDescent="0.35">
      <c r="A204" s="11"/>
      <c r="B204" s="12"/>
      <c r="C204" s="13"/>
      <c r="D204" s="23" t="s">
        <v>742</v>
      </c>
      <c r="E204" s="16" t="s">
        <v>840</v>
      </c>
      <c r="F204" s="21">
        <v>216426</v>
      </c>
      <c r="G204" s="21">
        <v>216426</v>
      </c>
      <c r="H204" s="21">
        <v>216426</v>
      </c>
      <c r="I204" s="21"/>
      <c r="J204" s="21">
        <v>216426</v>
      </c>
      <c r="K204" s="11"/>
      <c r="L204" s="5"/>
      <c r="M204" s="10"/>
    </row>
    <row r="205" spans="1:13" x14ac:dyDescent="0.35">
      <c r="A205" s="11"/>
      <c r="B205" s="12"/>
      <c r="C205" s="16"/>
      <c r="D205" s="23" t="s">
        <v>882</v>
      </c>
      <c r="E205" s="16" t="s">
        <v>888</v>
      </c>
      <c r="F205" s="21">
        <v>294187</v>
      </c>
      <c r="G205" s="21">
        <v>294187</v>
      </c>
      <c r="H205" s="21">
        <v>294187</v>
      </c>
      <c r="I205" s="21"/>
      <c r="J205" s="21">
        <v>294187</v>
      </c>
      <c r="K205" s="11"/>
      <c r="L205" s="5"/>
      <c r="M205" s="10"/>
    </row>
    <row r="206" spans="1:13" x14ac:dyDescent="0.35">
      <c r="A206" s="11"/>
      <c r="B206" s="12"/>
      <c r="C206" s="13"/>
      <c r="D206" s="23" t="s">
        <v>645</v>
      </c>
      <c r="E206" s="16" t="s">
        <v>889</v>
      </c>
      <c r="F206" s="21">
        <v>72187</v>
      </c>
      <c r="G206" s="21">
        <v>72187</v>
      </c>
      <c r="H206" s="21">
        <v>72187</v>
      </c>
      <c r="I206" s="21"/>
      <c r="J206" s="21">
        <v>72187</v>
      </c>
      <c r="K206" s="11"/>
      <c r="L206" s="5"/>
      <c r="M206" s="10"/>
    </row>
    <row r="207" spans="1:13" ht="22" x14ac:dyDescent="0.35">
      <c r="A207" s="11"/>
      <c r="B207" s="12"/>
      <c r="C207" s="16"/>
      <c r="D207" s="23" t="s">
        <v>883</v>
      </c>
      <c r="E207" s="16" t="s">
        <v>890</v>
      </c>
      <c r="F207" s="21">
        <v>574936</v>
      </c>
      <c r="G207" s="21">
        <v>574936</v>
      </c>
      <c r="H207" s="21">
        <v>574936</v>
      </c>
      <c r="I207" s="21"/>
      <c r="J207" s="21">
        <v>574936</v>
      </c>
      <c r="K207" s="11"/>
      <c r="L207" s="5"/>
      <c r="M207" s="10"/>
    </row>
    <row r="208" spans="1:13" x14ac:dyDescent="0.35">
      <c r="A208" s="11"/>
      <c r="B208" s="12"/>
      <c r="C208" s="15"/>
      <c r="D208" s="23" t="s">
        <v>844</v>
      </c>
      <c r="E208" s="16" t="s">
        <v>847</v>
      </c>
      <c r="F208" s="21">
        <v>1590880</v>
      </c>
      <c r="G208" s="21">
        <v>1414450</v>
      </c>
      <c r="H208" s="21">
        <v>1414450</v>
      </c>
      <c r="I208" s="21"/>
      <c r="J208" s="21">
        <v>1414450</v>
      </c>
      <c r="K208" s="11"/>
      <c r="L208" s="5"/>
      <c r="M208" s="10"/>
    </row>
    <row r="209" spans="1:13" ht="22" x14ac:dyDescent="0.35">
      <c r="A209" s="11"/>
      <c r="B209" s="12"/>
      <c r="C209" s="17"/>
      <c r="D209" s="23" t="s">
        <v>884</v>
      </c>
      <c r="E209" s="16" t="s">
        <v>891</v>
      </c>
      <c r="F209" s="21">
        <v>1249386</v>
      </c>
      <c r="G209" s="21">
        <v>1249386</v>
      </c>
      <c r="H209" s="21">
        <v>1249386</v>
      </c>
      <c r="I209" s="21"/>
      <c r="J209" s="21">
        <v>1249386</v>
      </c>
      <c r="K209" s="11"/>
      <c r="L209" s="5"/>
      <c r="M209" s="10"/>
    </row>
    <row r="210" spans="1:13" x14ac:dyDescent="0.35">
      <c r="A210" s="11"/>
      <c r="B210" s="12"/>
      <c r="C210" s="15"/>
      <c r="D210" s="23" t="s">
        <v>885</v>
      </c>
      <c r="E210" s="16" t="s">
        <v>892</v>
      </c>
      <c r="F210" s="21">
        <v>597446</v>
      </c>
      <c r="G210" s="21">
        <v>589808</v>
      </c>
      <c r="H210" s="21">
        <v>589808</v>
      </c>
      <c r="I210" s="21"/>
      <c r="J210" s="21">
        <v>589808</v>
      </c>
      <c r="K210" s="35"/>
      <c r="L210" s="5"/>
      <c r="M210" s="10"/>
    </row>
    <row r="211" spans="1:13" x14ac:dyDescent="0.35">
      <c r="A211" s="11"/>
      <c r="B211" s="12"/>
      <c r="C211" s="16"/>
      <c r="D211" s="23" t="s">
        <v>743</v>
      </c>
      <c r="E211" s="16" t="s">
        <v>848</v>
      </c>
      <c r="F211" s="21">
        <v>3739560</v>
      </c>
      <c r="G211" s="21">
        <v>3764789</v>
      </c>
      <c r="H211" s="21">
        <v>3764789</v>
      </c>
      <c r="I211" s="21"/>
      <c r="J211" s="21">
        <v>3764789</v>
      </c>
      <c r="K211" s="11"/>
      <c r="L211" s="5"/>
      <c r="M211" s="10"/>
    </row>
    <row r="212" spans="1:13" ht="32.5" x14ac:dyDescent="0.35">
      <c r="A212" s="11" t="s">
        <v>963</v>
      </c>
      <c r="B212" s="12" t="s">
        <v>893</v>
      </c>
      <c r="C212" s="16" t="s">
        <v>894</v>
      </c>
      <c r="D212" s="23" t="s">
        <v>933</v>
      </c>
      <c r="E212" s="16" t="s">
        <v>938</v>
      </c>
      <c r="F212" s="21">
        <v>1638846</v>
      </c>
      <c r="G212" s="21">
        <v>3277692</v>
      </c>
      <c r="H212" s="21">
        <v>3277692</v>
      </c>
      <c r="I212" s="21"/>
      <c r="J212" s="21">
        <v>3277692</v>
      </c>
      <c r="K212" s="11"/>
      <c r="L212" s="5"/>
      <c r="M212" s="10"/>
    </row>
    <row r="213" spans="1:13" ht="22" x14ac:dyDescent="0.35">
      <c r="A213" s="11" t="s">
        <v>964</v>
      </c>
      <c r="B213" s="12" t="s">
        <v>895</v>
      </c>
      <c r="C213" s="16" t="s">
        <v>896</v>
      </c>
      <c r="D213" s="23" t="s">
        <v>743</v>
      </c>
      <c r="E213" s="16" t="s">
        <v>848</v>
      </c>
      <c r="F213" s="21">
        <v>370022</v>
      </c>
      <c r="G213" s="21">
        <v>370022</v>
      </c>
      <c r="H213" s="21">
        <v>370022</v>
      </c>
      <c r="I213" s="21"/>
      <c r="J213" s="21">
        <v>370022</v>
      </c>
      <c r="K213" s="11"/>
      <c r="L213" s="5"/>
      <c r="M213" s="10"/>
    </row>
    <row r="214" spans="1:13" x14ac:dyDescent="0.35">
      <c r="A214" s="11" t="s">
        <v>965</v>
      </c>
      <c r="B214" s="12" t="s">
        <v>897</v>
      </c>
      <c r="C214" s="16" t="s">
        <v>898</v>
      </c>
      <c r="D214" s="23" t="s">
        <v>645</v>
      </c>
      <c r="E214" s="16" t="s">
        <v>889</v>
      </c>
      <c r="F214" s="21">
        <v>287326</v>
      </c>
      <c r="G214" s="21">
        <v>1203418</v>
      </c>
      <c r="H214" s="21">
        <v>1203418</v>
      </c>
      <c r="I214" s="21"/>
      <c r="J214" s="21">
        <v>1203418</v>
      </c>
      <c r="K214" s="11"/>
      <c r="L214" s="5"/>
      <c r="M214" s="10"/>
    </row>
    <row r="215" spans="1:13" ht="22" x14ac:dyDescent="0.35">
      <c r="A215" s="11" t="s">
        <v>966</v>
      </c>
      <c r="B215" s="12" t="s">
        <v>899</v>
      </c>
      <c r="C215" s="16" t="s">
        <v>900</v>
      </c>
      <c r="D215" s="23" t="s">
        <v>724</v>
      </c>
      <c r="E215" s="16" t="s">
        <v>939</v>
      </c>
      <c r="F215" s="21">
        <v>4335000</v>
      </c>
      <c r="G215" s="21">
        <v>5172500</v>
      </c>
      <c r="H215" s="21">
        <v>6010000</v>
      </c>
      <c r="I215" s="21"/>
      <c r="J215" s="21">
        <v>6847500</v>
      </c>
      <c r="K215" s="11"/>
      <c r="L215" s="5"/>
      <c r="M215" s="10"/>
    </row>
    <row r="216" spans="1:13" x14ac:dyDescent="0.35">
      <c r="A216" s="11" t="s">
        <v>967</v>
      </c>
      <c r="B216" s="12" t="s">
        <v>901</v>
      </c>
      <c r="C216" s="16" t="s">
        <v>902</v>
      </c>
      <c r="D216" s="32" t="s">
        <v>672</v>
      </c>
      <c r="E216" s="16" t="s">
        <v>945</v>
      </c>
      <c r="F216" s="21">
        <v>1982450</v>
      </c>
      <c r="G216" s="21">
        <v>11099540</v>
      </c>
      <c r="H216" s="21">
        <v>756356</v>
      </c>
      <c r="I216" s="21"/>
      <c r="J216" s="21">
        <v>1705025</v>
      </c>
      <c r="K216" s="11"/>
      <c r="L216" s="5"/>
      <c r="M216" s="10"/>
    </row>
    <row r="217" spans="1:13" ht="22" x14ac:dyDescent="0.35">
      <c r="A217" s="11" t="s">
        <v>968</v>
      </c>
      <c r="B217" s="12" t="s">
        <v>903</v>
      </c>
      <c r="C217" s="16" t="s">
        <v>904</v>
      </c>
      <c r="D217" s="23" t="s">
        <v>738</v>
      </c>
      <c r="E217" s="16" t="s">
        <v>874</v>
      </c>
      <c r="F217" s="21">
        <v>420000</v>
      </c>
      <c r="G217" s="21">
        <v>420000</v>
      </c>
      <c r="H217" s="21">
        <v>420000</v>
      </c>
      <c r="I217" s="21"/>
      <c r="J217" s="21">
        <v>420000</v>
      </c>
      <c r="K217" s="11"/>
      <c r="L217" s="5"/>
      <c r="M217" s="10"/>
    </row>
    <row r="218" spans="1:13" ht="22" x14ac:dyDescent="0.35">
      <c r="A218" s="11" t="s">
        <v>969</v>
      </c>
      <c r="B218" s="12" t="s">
        <v>905</v>
      </c>
      <c r="C218" s="16" t="s">
        <v>906</v>
      </c>
      <c r="D218" s="23" t="s">
        <v>738</v>
      </c>
      <c r="E218" s="16" t="s">
        <v>874</v>
      </c>
      <c r="F218" s="21">
        <v>500000</v>
      </c>
      <c r="G218" s="21">
        <v>500000</v>
      </c>
      <c r="H218" s="21">
        <v>500000</v>
      </c>
      <c r="I218" s="21"/>
      <c r="J218" s="21">
        <v>500000</v>
      </c>
      <c r="K218" s="11"/>
      <c r="L218" s="5"/>
      <c r="M218" s="10"/>
    </row>
    <row r="219" spans="1:13" ht="22" x14ac:dyDescent="0.35">
      <c r="A219" s="11" t="s">
        <v>970</v>
      </c>
      <c r="B219" s="12" t="s">
        <v>907</v>
      </c>
      <c r="C219" s="16" t="s">
        <v>908</v>
      </c>
      <c r="D219" s="23" t="s">
        <v>743</v>
      </c>
      <c r="E219" s="16" t="s">
        <v>848</v>
      </c>
      <c r="F219" s="21">
        <v>133309</v>
      </c>
      <c r="G219" s="21">
        <v>1528715</v>
      </c>
      <c r="H219" s="21">
        <v>1526005</v>
      </c>
      <c r="I219" s="21"/>
      <c r="J219" s="21"/>
      <c r="K219" s="11" t="s">
        <v>247</v>
      </c>
      <c r="L219" s="5"/>
      <c r="M219" s="10"/>
    </row>
    <row r="220" spans="1:13" ht="22" x14ac:dyDescent="0.35">
      <c r="A220" s="11" t="s">
        <v>971</v>
      </c>
      <c r="B220" s="12" t="s">
        <v>909</v>
      </c>
      <c r="C220" s="16" t="s">
        <v>910</v>
      </c>
      <c r="D220" s="23" t="s">
        <v>844</v>
      </c>
      <c r="E220" s="16" t="s">
        <v>847</v>
      </c>
      <c r="F220" s="21">
        <v>114524</v>
      </c>
      <c r="G220" s="21">
        <v>114524</v>
      </c>
      <c r="H220" s="21">
        <v>114524</v>
      </c>
      <c r="I220" s="21"/>
      <c r="J220" s="21">
        <v>114524</v>
      </c>
      <c r="K220" s="11"/>
      <c r="L220" s="5"/>
      <c r="M220" s="10"/>
    </row>
    <row r="221" spans="1:13" ht="32.5" x14ac:dyDescent="0.35">
      <c r="A221" s="11" t="s">
        <v>972</v>
      </c>
      <c r="B221" s="12" t="s">
        <v>911</v>
      </c>
      <c r="C221" s="16" t="s">
        <v>912</v>
      </c>
      <c r="D221" s="23" t="s">
        <v>933</v>
      </c>
      <c r="E221" s="16" t="s">
        <v>938</v>
      </c>
      <c r="F221" s="21">
        <v>4881387</v>
      </c>
      <c r="G221" s="21">
        <v>5078120</v>
      </c>
      <c r="H221" s="21">
        <v>5289051</v>
      </c>
      <c r="I221" s="21"/>
      <c r="J221" s="21">
        <v>5289051</v>
      </c>
      <c r="K221" s="11" t="s">
        <v>535</v>
      </c>
      <c r="L221" s="5"/>
      <c r="M221" s="10"/>
    </row>
    <row r="222" spans="1:13" ht="22" x14ac:dyDescent="0.35">
      <c r="A222" s="11" t="s">
        <v>973</v>
      </c>
      <c r="B222" s="12" t="s">
        <v>913</v>
      </c>
      <c r="C222" s="16" t="s">
        <v>914</v>
      </c>
      <c r="D222" s="23" t="s">
        <v>934</v>
      </c>
      <c r="E222" s="16" t="s">
        <v>940</v>
      </c>
      <c r="F222" s="21">
        <v>1360000</v>
      </c>
      <c r="G222" s="21">
        <v>1400000</v>
      </c>
      <c r="H222" s="21">
        <v>13300000</v>
      </c>
      <c r="I222" s="21">
        <v>42750000</v>
      </c>
      <c r="J222" s="21"/>
      <c r="K222" s="11" t="s">
        <v>224</v>
      </c>
      <c r="L222" s="5"/>
      <c r="M222" s="10"/>
    </row>
    <row r="223" spans="1:13" x14ac:dyDescent="0.35">
      <c r="A223" s="11" t="s">
        <v>974</v>
      </c>
      <c r="B223" s="12" t="s">
        <v>915</v>
      </c>
      <c r="C223" s="16" t="s">
        <v>916</v>
      </c>
      <c r="D223" s="23" t="s">
        <v>880</v>
      </c>
      <c r="E223" s="16" t="s">
        <v>941</v>
      </c>
      <c r="F223" s="21">
        <v>196168</v>
      </c>
      <c r="G223" s="21">
        <v>784673</v>
      </c>
      <c r="H223" s="21">
        <v>1053791</v>
      </c>
      <c r="I223" s="21"/>
      <c r="J223" s="21">
        <v>1801989</v>
      </c>
      <c r="K223" s="11"/>
      <c r="L223" s="5"/>
      <c r="M223" s="10"/>
    </row>
    <row r="224" spans="1:13" x14ac:dyDescent="0.35">
      <c r="A224" s="11" t="s">
        <v>961</v>
      </c>
      <c r="B224" s="12" t="s">
        <v>917</v>
      </c>
      <c r="C224" s="16" t="s">
        <v>918</v>
      </c>
      <c r="D224" s="32" t="s">
        <v>672</v>
      </c>
      <c r="E224" s="16" t="s">
        <v>945</v>
      </c>
      <c r="F224" s="21">
        <v>7000000</v>
      </c>
      <c r="G224" s="21">
        <v>98000000</v>
      </c>
      <c r="H224" s="21">
        <v>138000000</v>
      </c>
      <c r="I224" s="21"/>
      <c r="J224" s="21"/>
      <c r="K224" s="11" t="s">
        <v>247</v>
      </c>
      <c r="L224" s="5"/>
      <c r="M224" s="10"/>
    </row>
    <row r="225" spans="1:13" ht="32.5" x14ac:dyDescent="0.35">
      <c r="A225" s="11" t="s">
        <v>975</v>
      </c>
      <c r="B225" s="12" t="s">
        <v>919</v>
      </c>
      <c r="C225" s="16" t="s">
        <v>920</v>
      </c>
      <c r="D225" s="23" t="s">
        <v>935</v>
      </c>
      <c r="E225" s="16" t="s">
        <v>942</v>
      </c>
      <c r="F225" s="21">
        <v>398801</v>
      </c>
      <c r="G225" s="21">
        <v>573827</v>
      </c>
      <c r="H225" s="21">
        <v>766219</v>
      </c>
      <c r="I225" s="21"/>
      <c r="J225" s="21">
        <v>766219</v>
      </c>
      <c r="K225" s="11"/>
      <c r="L225" s="5"/>
      <c r="M225" s="10"/>
    </row>
    <row r="226" spans="1:13" x14ac:dyDescent="0.35">
      <c r="A226" s="11" t="s">
        <v>976</v>
      </c>
      <c r="B226" s="12" t="s">
        <v>921</v>
      </c>
      <c r="C226" s="16" t="s">
        <v>922</v>
      </c>
      <c r="D226" s="23" t="s">
        <v>882</v>
      </c>
      <c r="E226" s="16" t="s">
        <v>888</v>
      </c>
      <c r="F226" s="21">
        <v>400000</v>
      </c>
      <c r="G226" s="21">
        <v>400000</v>
      </c>
      <c r="H226" s="21">
        <v>400000</v>
      </c>
      <c r="I226" s="21"/>
      <c r="J226" s="21">
        <v>400000</v>
      </c>
      <c r="K226" s="11"/>
      <c r="L226" s="5"/>
      <c r="M226" s="10"/>
    </row>
    <row r="227" spans="1:13" ht="22" x14ac:dyDescent="0.35">
      <c r="A227" s="11" t="s">
        <v>977</v>
      </c>
      <c r="B227" s="12" t="s">
        <v>923</v>
      </c>
      <c r="C227" s="16" t="s">
        <v>924</v>
      </c>
      <c r="D227" s="32" t="s">
        <v>1100</v>
      </c>
      <c r="E227" s="16" t="s">
        <v>1101</v>
      </c>
      <c r="F227" s="21">
        <v>1400000</v>
      </c>
      <c r="G227" s="21">
        <v>1400000</v>
      </c>
      <c r="H227" s="21">
        <v>1400000</v>
      </c>
      <c r="I227" s="21"/>
      <c r="J227" s="21">
        <v>1400000</v>
      </c>
      <c r="K227" s="11"/>
      <c r="L227" s="5"/>
      <c r="M227" s="10"/>
    </row>
    <row r="228" spans="1:13" ht="22" x14ac:dyDescent="0.35">
      <c r="A228" s="11" t="s">
        <v>978</v>
      </c>
      <c r="B228" s="12" t="s">
        <v>925</v>
      </c>
      <c r="C228" s="16" t="s">
        <v>926</v>
      </c>
      <c r="D228" s="23" t="s">
        <v>936</v>
      </c>
      <c r="E228" s="16" t="s">
        <v>943</v>
      </c>
      <c r="F228" s="21">
        <v>4320000</v>
      </c>
      <c r="G228" s="21">
        <v>5220000</v>
      </c>
      <c r="H228" s="21">
        <v>1400000</v>
      </c>
      <c r="I228" s="21"/>
      <c r="J228" s="21">
        <v>1400000</v>
      </c>
      <c r="K228" s="11"/>
      <c r="L228" s="5"/>
      <c r="M228" s="10"/>
    </row>
    <row r="229" spans="1:13" x14ac:dyDescent="0.35">
      <c r="A229" s="11" t="s">
        <v>979</v>
      </c>
      <c r="B229" s="12" t="s">
        <v>927</v>
      </c>
      <c r="C229" s="16" t="s">
        <v>928</v>
      </c>
      <c r="D229" s="23" t="s">
        <v>880</v>
      </c>
      <c r="E229" s="16" t="s">
        <v>941</v>
      </c>
      <c r="F229" s="21">
        <v>33321</v>
      </c>
      <c r="G229" s="21">
        <v>154667</v>
      </c>
      <c r="H229" s="21">
        <v>157760</v>
      </c>
      <c r="I229" s="21"/>
      <c r="J229" s="21">
        <v>157760.41344</v>
      </c>
      <c r="K229" s="11"/>
      <c r="L229" s="5"/>
      <c r="M229" s="10"/>
    </row>
    <row r="230" spans="1:13" ht="22" x14ac:dyDescent="0.35">
      <c r="A230" s="11" t="s">
        <v>980</v>
      </c>
      <c r="B230" s="12" t="s">
        <v>929</v>
      </c>
      <c r="C230" s="16" t="s">
        <v>930</v>
      </c>
      <c r="D230" s="23" t="s">
        <v>934</v>
      </c>
      <c r="E230" s="16" t="s">
        <v>940</v>
      </c>
      <c r="F230" s="21">
        <v>891000</v>
      </c>
      <c r="G230" s="21">
        <v>891000</v>
      </c>
      <c r="H230" s="21">
        <v>891000</v>
      </c>
      <c r="I230" s="21"/>
      <c r="J230" s="21">
        <v>891000</v>
      </c>
      <c r="K230" s="11"/>
      <c r="L230" s="5"/>
      <c r="M230" s="10"/>
    </row>
    <row r="231" spans="1:13" x14ac:dyDescent="0.35">
      <c r="A231" s="11" t="s">
        <v>981</v>
      </c>
      <c r="B231" s="12" t="s">
        <v>931</v>
      </c>
      <c r="C231" s="16" t="s">
        <v>932</v>
      </c>
      <c r="D231" s="23" t="s">
        <v>937</v>
      </c>
      <c r="E231" s="16" t="s">
        <v>944</v>
      </c>
      <c r="F231" s="21">
        <v>661783</v>
      </c>
      <c r="G231" s="21">
        <v>9799533</v>
      </c>
      <c r="H231" s="21">
        <v>705593</v>
      </c>
      <c r="I231" s="21"/>
      <c r="J231" s="21">
        <v>275593</v>
      </c>
      <c r="K231" s="11"/>
      <c r="L231" s="5"/>
      <c r="M231" s="10"/>
    </row>
    <row r="232" spans="1:13" x14ac:dyDescent="0.35">
      <c r="A232" s="58" t="s">
        <v>17</v>
      </c>
      <c r="B232" s="59"/>
      <c r="C232" s="59"/>
      <c r="D232" s="59"/>
      <c r="E232" s="60"/>
      <c r="F232" s="33">
        <f>F233+F234+F238+F239+F245+F250+F251+F254+F255+F256+F257+F258+F259+F260+F261+F264+F265+F266+F267+F268+F269+F275</f>
        <v>106252795</v>
      </c>
      <c r="G232" s="33">
        <f t="shared" ref="G232:J232" si="17">G233+G234+G238+G239+G245+G250+G251+G254+G255+G256+G257+G258+G259+G260+G261+G264+G265+G266+G267+G268+G269</f>
        <v>105760949</v>
      </c>
      <c r="H232" s="33">
        <f t="shared" si="17"/>
        <v>102871277</v>
      </c>
      <c r="I232" s="33">
        <f t="shared" si="17"/>
        <v>119187</v>
      </c>
      <c r="J232" s="33">
        <f t="shared" si="17"/>
        <v>101114729</v>
      </c>
      <c r="K232" s="34"/>
      <c r="L232" s="5"/>
      <c r="M232" s="10"/>
    </row>
    <row r="233" spans="1:13" ht="22" x14ac:dyDescent="0.35">
      <c r="A233" s="11" t="s">
        <v>982</v>
      </c>
      <c r="B233" s="12" t="s">
        <v>435</v>
      </c>
      <c r="C233" s="16" t="s">
        <v>437</v>
      </c>
      <c r="D233" s="23" t="s">
        <v>439</v>
      </c>
      <c r="E233" s="16" t="s">
        <v>440</v>
      </c>
      <c r="F233" s="21">
        <v>2233695</v>
      </c>
      <c r="G233" s="21">
        <v>2789917</v>
      </c>
      <c r="H233" s="21">
        <v>978668</v>
      </c>
      <c r="I233" s="21"/>
      <c r="J233" s="21">
        <v>978668</v>
      </c>
      <c r="K233" s="11"/>
      <c r="L233" s="5"/>
      <c r="M233" s="10"/>
    </row>
    <row r="234" spans="1:13" ht="32.5" x14ac:dyDescent="0.35">
      <c r="A234" s="11" t="s">
        <v>983</v>
      </c>
      <c r="B234" s="12" t="s">
        <v>436</v>
      </c>
      <c r="C234" s="16" t="s">
        <v>438</v>
      </c>
      <c r="D234" s="23"/>
      <c r="E234" s="22" t="s">
        <v>52</v>
      </c>
      <c r="F234" s="21">
        <f>F235+F236+F237</f>
        <v>4177795</v>
      </c>
      <c r="G234" s="21">
        <f t="shared" ref="G234:J234" si="18">G235+G236+G237</f>
        <v>3761150</v>
      </c>
      <c r="H234" s="21">
        <f t="shared" si="18"/>
        <v>2432950</v>
      </c>
      <c r="I234" s="21"/>
      <c r="J234" s="21">
        <f t="shared" si="18"/>
        <v>1669950</v>
      </c>
      <c r="K234" s="11"/>
      <c r="L234" s="5"/>
      <c r="M234" s="10"/>
    </row>
    <row r="235" spans="1:13" ht="22" x14ac:dyDescent="0.35">
      <c r="A235" s="11"/>
      <c r="B235" s="12"/>
      <c r="C235" s="13"/>
      <c r="D235" s="23" t="s">
        <v>441</v>
      </c>
      <c r="E235" s="16" t="s">
        <v>444</v>
      </c>
      <c r="F235" s="21">
        <v>2105950</v>
      </c>
      <c r="G235" s="21">
        <v>3001950</v>
      </c>
      <c r="H235" s="21">
        <v>2075000</v>
      </c>
      <c r="I235" s="21"/>
      <c r="J235" s="21">
        <v>1312000</v>
      </c>
      <c r="K235" s="11"/>
      <c r="L235" s="5"/>
      <c r="M235" s="10"/>
    </row>
    <row r="236" spans="1:13" x14ac:dyDescent="0.35">
      <c r="A236" s="11"/>
      <c r="B236" s="12"/>
      <c r="C236" s="15"/>
      <c r="D236" s="23" t="s">
        <v>442</v>
      </c>
      <c r="E236" s="16" t="s">
        <v>443</v>
      </c>
      <c r="F236" s="21">
        <v>58806</v>
      </c>
      <c r="G236" s="21">
        <v>58806</v>
      </c>
      <c r="H236" s="21">
        <v>58806</v>
      </c>
      <c r="I236" s="21"/>
      <c r="J236" s="21">
        <v>58806</v>
      </c>
      <c r="K236" s="11"/>
      <c r="L236" s="5"/>
      <c r="M236" s="10"/>
    </row>
    <row r="237" spans="1:13" x14ac:dyDescent="0.35">
      <c r="A237" s="11"/>
      <c r="B237" s="12"/>
      <c r="C237" s="17"/>
      <c r="D237" s="23" t="s">
        <v>439</v>
      </c>
      <c r="E237" s="16" t="s">
        <v>440</v>
      </c>
      <c r="F237" s="21">
        <v>2013039</v>
      </c>
      <c r="G237" s="21">
        <v>700394</v>
      </c>
      <c r="H237" s="21">
        <v>299144</v>
      </c>
      <c r="I237" s="21"/>
      <c r="J237" s="21">
        <v>299144</v>
      </c>
      <c r="K237" s="11"/>
      <c r="L237" s="5"/>
      <c r="M237" s="10"/>
    </row>
    <row r="238" spans="1:13" ht="22" x14ac:dyDescent="0.35">
      <c r="A238" s="11" t="s">
        <v>984</v>
      </c>
      <c r="B238" s="12" t="s">
        <v>445</v>
      </c>
      <c r="C238" s="16" t="s">
        <v>446</v>
      </c>
      <c r="D238" s="32" t="s">
        <v>447</v>
      </c>
      <c r="E238" s="13" t="s">
        <v>448</v>
      </c>
      <c r="F238" s="21">
        <v>472704</v>
      </c>
      <c r="G238" s="21">
        <v>699208</v>
      </c>
      <c r="H238" s="21">
        <v>965104</v>
      </c>
      <c r="I238" s="21"/>
      <c r="J238" s="21">
        <v>965104</v>
      </c>
      <c r="K238" s="11"/>
      <c r="L238" s="5"/>
      <c r="M238" s="10"/>
    </row>
    <row r="239" spans="1:13" x14ac:dyDescent="0.35">
      <c r="A239" s="11" t="s">
        <v>985</v>
      </c>
      <c r="B239" s="12" t="s">
        <v>449</v>
      </c>
      <c r="C239" s="13" t="s">
        <v>450</v>
      </c>
      <c r="D239" s="36"/>
      <c r="E239" s="22" t="s">
        <v>52</v>
      </c>
      <c r="F239" s="21">
        <f>F240+F241+F242+F243+F244</f>
        <v>15683125</v>
      </c>
      <c r="G239" s="21">
        <f t="shared" ref="G239:J239" si="19">G240+G241+G242+G243+G244</f>
        <v>15874525</v>
      </c>
      <c r="H239" s="21">
        <f t="shared" si="19"/>
        <v>15874525</v>
      </c>
      <c r="I239" s="21"/>
      <c r="J239" s="21">
        <f t="shared" si="19"/>
        <v>15874525</v>
      </c>
      <c r="K239" s="11"/>
      <c r="L239" s="5"/>
      <c r="M239" s="10"/>
    </row>
    <row r="240" spans="1:13" ht="22" x14ac:dyDescent="0.35">
      <c r="A240" s="11"/>
      <c r="B240" s="12"/>
      <c r="C240" s="17"/>
      <c r="D240" s="23" t="s">
        <v>451</v>
      </c>
      <c r="E240" s="16" t="s">
        <v>452</v>
      </c>
      <c r="F240" s="21">
        <v>3828000</v>
      </c>
      <c r="G240" s="21">
        <v>4019400</v>
      </c>
      <c r="H240" s="21">
        <v>4019400</v>
      </c>
      <c r="I240" s="21"/>
      <c r="J240" s="21">
        <v>4019400</v>
      </c>
      <c r="K240" s="11"/>
      <c r="L240" s="5"/>
      <c r="M240" s="10"/>
    </row>
    <row r="241" spans="1:13" ht="22" x14ac:dyDescent="0.35">
      <c r="A241" s="11"/>
      <c r="B241" s="12"/>
      <c r="C241" s="16"/>
      <c r="D241" s="23" t="s">
        <v>441</v>
      </c>
      <c r="E241" s="16" t="s">
        <v>444</v>
      </c>
      <c r="F241" s="21">
        <v>7614872</v>
      </c>
      <c r="G241" s="21">
        <v>7614872</v>
      </c>
      <c r="H241" s="21">
        <v>7614872</v>
      </c>
      <c r="I241" s="21"/>
      <c r="J241" s="21">
        <v>7614872</v>
      </c>
      <c r="K241" s="11"/>
      <c r="L241" s="5"/>
      <c r="M241" s="10"/>
    </row>
    <row r="242" spans="1:13" x14ac:dyDescent="0.35">
      <c r="A242" s="11"/>
      <c r="B242" s="12"/>
      <c r="C242" s="16"/>
      <c r="D242" s="23" t="s">
        <v>442</v>
      </c>
      <c r="E242" s="13" t="s">
        <v>443</v>
      </c>
      <c r="F242" s="21">
        <v>681614</v>
      </c>
      <c r="G242" s="21">
        <v>681614</v>
      </c>
      <c r="H242" s="21">
        <v>681614</v>
      </c>
      <c r="I242" s="21"/>
      <c r="J242" s="21">
        <v>681614</v>
      </c>
      <c r="K242" s="11"/>
      <c r="L242" s="5"/>
      <c r="M242" s="10"/>
    </row>
    <row r="243" spans="1:13" x14ac:dyDescent="0.35">
      <c r="A243" s="11"/>
      <c r="B243" s="12"/>
      <c r="C243" s="16"/>
      <c r="D243" s="23" t="s">
        <v>439</v>
      </c>
      <c r="E243" s="13" t="s">
        <v>440</v>
      </c>
      <c r="F243" s="21">
        <v>2629964</v>
      </c>
      <c r="G243" s="21">
        <v>2629964</v>
      </c>
      <c r="H243" s="21">
        <v>2629964</v>
      </c>
      <c r="I243" s="21"/>
      <c r="J243" s="21">
        <v>2629964</v>
      </c>
      <c r="K243" s="11"/>
      <c r="L243" s="5"/>
      <c r="M243" s="10"/>
    </row>
    <row r="244" spans="1:13" x14ac:dyDescent="0.35">
      <c r="A244" s="11"/>
      <c r="B244" s="12"/>
      <c r="C244" s="15"/>
      <c r="D244" s="23" t="s">
        <v>96</v>
      </c>
      <c r="E244" s="16" t="s">
        <v>95</v>
      </c>
      <c r="F244" s="21">
        <v>928675</v>
      </c>
      <c r="G244" s="21">
        <v>928675</v>
      </c>
      <c r="H244" s="21">
        <v>928675</v>
      </c>
      <c r="I244" s="21"/>
      <c r="J244" s="21">
        <v>928675</v>
      </c>
      <c r="K244" s="11"/>
      <c r="L244" s="5"/>
      <c r="M244" s="10"/>
    </row>
    <row r="245" spans="1:13" x14ac:dyDescent="0.35">
      <c r="A245" s="11" t="s">
        <v>986</v>
      </c>
      <c r="B245" s="12" t="s">
        <v>453</v>
      </c>
      <c r="C245" s="17" t="s">
        <v>454</v>
      </c>
      <c r="D245" s="23"/>
      <c r="E245" s="22" t="s">
        <v>52</v>
      </c>
      <c r="F245" s="21">
        <f>F246+F247+F248+F249</f>
        <v>1185003</v>
      </c>
      <c r="G245" s="21">
        <f t="shared" ref="G245:J245" si="20">G246+G247+G248+G249</f>
        <v>1033922</v>
      </c>
      <c r="H245" s="21">
        <f t="shared" si="20"/>
        <v>1033922</v>
      </c>
      <c r="I245" s="21"/>
      <c r="J245" s="21">
        <f t="shared" si="20"/>
        <v>1033922</v>
      </c>
      <c r="K245" s="11"/>
      <c r="L245" s="5"/>
      <c r="M245" s="10"/>
    </row>
    <row r="246" spans="1:13" ht="22" x14ac:dyDescent="0.35">
      <c r="A246" s="11"/>
      <c r="B246" s="12"/>
      <c r="C246" s="16"/>
      <c r="D246" s="23" t="s">
        <v>451</v>
      </c>
      <c r="E246" s="16" t="s">
        <v>452</v>
      </c>
      <c r="F246" s="21">
        <v>441754</v>
      </c>
      <c r="G246" s="21">
        <v>441754</v>
      </c>
      <c r="H246" s="21">
        <v>441754</v>
      </c>
      <c r="I246" s="21"/>
      <c r="J246" s="21">
        <v>441754</v>
      </c>
      <c r="K246" s="11"/>
      <c r="L246" s="5"/>
      <c r="M246" s="10"/>
    </row>
    <row r="247" spans="1:13" ht="22" x14ac:dyDescent="0.35">
      <c r="A247" s="11"/>
      <c r="B247" s="12"/>
      <c r="C247" s="15"/>
      <c r="D247" s="23" t="s">
        <v>441</v>
      </c>
      <c r="E247" s="16" t="s">
        <v>444</v>
      </c>
      <c r="F247" s="21">
        <v>143545</v>
      </c>
      <c r="G247" s="21">
        <v>143545</v>
      </c>
      <c r="H247" s="21">
        <v>143545</v>
      </c>
      <c r="I247" s="21"/>
      <c r="J247" s="21">
        <v>143545</v>
      </c>
      <c r="K247" s="11"/>
      <c r="L247" s="5"/>
      <c r="M247" s="10"/>
    </row>
    <row r="248" spans="1:13" x14ac:dyDescent="0.35">
      <c r="A248" s="11"/>
      <c r="B248" s="12"/>
      <c r="C248" s="17"/>
      <c r="D248" s="23" t="s">
        <v>439</v>
      </c>
      <c r="E248" s="13" t="s">
        <v>440</v>
      </c>
      <c r="F248" s="21">
        <v>55328</v>
      </c>
      <c r="G248" s="21">
        <v>55328</v>
      </c>
      <c r="H248" s="21">
        <v>55328</v>
      </c>
      <c r="I248" s="21"/>
      <c r="J248" s="21">
        <v>55328</v>
      </c>
      <c r="K248" s="11"/>
      <c r="L248" s="5"/>
      <c r="M248" s="10"/>
    </row>
    <row r="249" spans="1:13" x14ac:dyDescent="0.35">
      <c r="A249" s="11"/>
      <c r="B249" s="12"/>
      <c r="C249" s="17"/>
      <c r="D249" s="23" t="s">
        <v>96</v>
      </c>
      <c r="E249" s="16" t="s">
        <v>95</v>
      </c>
      <c r="F249" s="21">
        <v>544376</v>
      </c>
      <c r="G249" s="21">
        <v>393295</v>
      </c>
      <c r="H249" s="21">
        <v>393295</v>
      </c>
      <c r="I249" s="21"/>
      <c r="J249" s="21">
        <v>393295</v>
      </c>
      <c r="K249" s="11"/>
      <c r="L249" s="5"/>
      <c r="M249" s="10"/>
    </row>
    <row r="250" spans="1:13" ht="22" x14ac:dyDescent="0.35">
      <c r="A250" s="11" t="s">
        <v>987</v>
      </c>
      <c r="B250" s="12" t="s">
        <v>455</v>
      </c>
      <c r="C250" s="16" t="s">
        <v>457</v>
      </c>
      <c r="D250" s="23" t="s">
        <v>459</v>
      </c>
      <c r="E250" s="16" t="s">
        <v>460</v>
      </c>
      <c r="F250" s="21">
        <v>687042</v>
      </c>
      <c r="G250" s="21">
        <v>196000</v>
      </c>
      <c r="H250" s="21">
        <v>200000</v>
      </c>
      <c r="I250" s="21"/>
      <c r="J250" s="21">
        <v>195000</v>
      </c>
      <c r="K250" s="11"/>
      <c r="L250" s="5"/>
      <c r="M250" s="10"/>
    </row>
    <row r="251" spans="1:13" ht="32.5" x14ac:dyDescent="0.35">
      <c r="A251" s="11" t="s">
        <v>988</v>
      </c>
      <c r="B251" s="12" t="s">
        <v>456</v>
      </c>
      <c r="C251" s="16" t="s">
        <v>458</v>
      </c>
      <c r="D251" s="23"/>
      <c r="E251" s="22" t="s">
        <v>52</v>
      </c>
      <c r="F251" s="21">
        <f>F252+F253</f>
        <v>572394</v>
      </c>
      <c r="G251" s="21">
        <f t="shared" ref="G251:J251" si="21">G252+G253</f>
        <v>572394</v>
      </c>
      <c r="H251" s="21">
        <f t="shared" si="21"/>
        <v>572394</v>
      </c>
      <c r="I251" s="21"/>
      <c r="J251" s="21">
        <f t="shared" si="21"/>
        <v>572394</v>
      </c>
      <c r="K251" s="11"/>
      <c r="L251" s="5"/>
      <c r="M251" s="10"/>
    </row>
    <row r="252" spans="1:13" ht="22" x14ac:dyDescent="0.35">
      <c r="A252" s="11"/>
      <c r="B252" s="12"/>
      <c r="C252" s="16"/>
      <c r="D252" s="23" t="s">
        <v>441</v>
      </c>
      <c r="E252" s="16" t="s">
        <v>444</v>
      </c>
      <c r="F252" s="21">
        <v>313286</v>
      </c>
      <c r="G252" s="21">
        <v>313286</v>
      </c>
      <c r="H252" s="21">
        <v>313286</v>
      </c>
      <c r="I252" s="21"/>
      <c r="J252" s="21">
        <v>313286</v>
      </c>
      <c r="K252" s="11"/>
      <c r="L252" s="5"/>
      <c r="M252" s="10"/>
    </row>
    <row r="253" spans="1:13" ht="22" x14ac:dyDescent="0.35">
      <c r="A253" s="11"/>
      <c r="B253" s="12"/>
      <c r="C253" s="16"/>
      <c r="D253" s="23" t="s">
        <v>461</v>
      </c>
      <c r="E253" s="16" t="s">
        <v>462</v>
      </c>
      <c r="F253" s="21">
        <v>259108</v>
      </c>
      <c r="G253" s="21">
        <v>259108</v>
      </c>
      <c r="H253" s="21">
        <v>259108</v>
      </c>
      <c r="I253" s="21"/>
      <c r="J253" s="21">
        <v>259108</v>
      </c>
      <c r="K253" s="11"/>
      <c r="L253" s="5"/>
      <c r="M253" s="10"/>
    </row>
    <row r="254" spans="1:13" ht="32.5" x14ac:dyDescent="0.35">
      <c r="A254" s="11" t="s">
        <v>989</v>
      </c>
      <c r="B254" s="12" t="s">
        <v>463</v>
      </c>
      <c r="C254" s="16" t="s">
        <v>464</v>
      </c>
      <c r="D254" s="23" t="s">
        <v>465</v>
      </c>
      <c r="E254" s="16" t="s">
        <v>466</v>
      </c>
      <c r="F254" s="21">
        <v>5921587</v>
      </c>
      <c r="G254" s="21">
        <v>5921587</v>
      </c>
      <c r="H254" s="21">
        <v>5921587</v>
      </c>
      <c r="I254" s="21"/>
      <c r="J254" s="21">
        <v>5921587</v>
      </c>
      <c r="K254" s="11"/>
      <c r="L254" s="5"/>
      <c r="M254" s="10"/>
    </row>
    <row r="255" spans="1:13" ht="22" x14ac:dyDescent="0.35">
      <c r="A255" s="11" t="s">
        <v>990</v>
      </c>
      <c r="B255" s="12" t="s">
        <v>467</v>
      </c>
      <c r="C255" s="16" t="s">
        <v>468</v>
      </c>
      <c r="D255" s="23" t="s">
        <v>441</v>
      </c>
      <c r="E255" s="16" t="s">
        <v>444</v>
      </c>
      <c r="F255" s="21">
        <v>228000</v>
      </c>
      <c r="G255" s="21">
        <v>228000</v>
      </c>
      <c r="H255" s="21">
        <v>228000</v>
      </c>
      <c r="I255" s="21"/>
      <c r="J255" s="21">
        <v>228000</v>
      </c>
      <c r="K255" s="11"/>
      <c r="L255" s="5"/>
      <c r="M255" s="10"/>
    </row>
    <row r="256" spans="1:13" x14ac:dyDescent="0.35">
      <c r="A256" s="11" t="s">
        <v>991</v>
      </c>
      <c r="B256" s="12" t="s">
        <v>469</v>
      </c>
      <c r="C256" s="16" t="s">
        <v>470</v>
      </c>
      <c r="D256" s="23" t="s">
        <v>481</v>
      </c>
      <c r="E256" s="13" t="s">
        <v>482</v>
      </c>
      <c r="F256" s="21">
        <v>65000000</v>
      </c>
      <c r="G256" s="21">
        <v>65000000</v>
      </c>
      <c r="H256" s="21">
        <v>65000000</v>
      </c>
      <c r="I256" s="21"/>
      <c r="J256" s="21">
        <v>65000000</v>
      </c>
      <c r="K256" s="11"/>
      <c r="L256" s="5"/>
      <c r="M256" s="10"/>
    </row>
    <row r="257" spans="1:13" x14ac:dyDescent="0.35">
      <c r="A257" s="11" t="s">
        <v>992</v>
      </c>
      <c r="B257" s="12" t="s">
        <v>471</v>
      </c>
      <c r="C257" s="13" t="s">
        <v>472</v>
      </c>
      <c r="D257" s="23" t="s">
        <v>442</v>
      </c>
      <c r="E257" s="13" t="s">
        <v>443</v>
      </c>
      <c r="F257" s="21">
        <v>492815</v>
      </c>
      <c r="G257" s="21">
        <v>816980</v>
      </c>
      <c r="H257" s="21">
        <v>816980</v>
      </c>
      <c r="I257" s="21"/>
      <c r="J257" s="21">
        <v>216980</v>
      </c>
      <c r="K257" s="11"/>
      <c r="L257" s="5"/>
      <c r="M257" s="10"/>
    </row>
    <row r="258" spans="1:13" x14ac:dyDescent="0.35">
      <c r="A258" s="11" t="s">
        <v>993</v>
      </c>
      <c r="B258" s="12" t="s">
        <v>473</v>
      </c>
      <c r="C258" s="16" t="s">
        <v>474</v>
      </c>
      <c r="D258" s="23" t="s">
        <v>442</v>
      </c>
      <c r="E258" s="13" t="s">
        <v>443</v>
      </c>
      <c r="F258" s="21">
        <v>35000</v>
      </c>
      <c r="G258" s="21">
        <v>35000</v>
      </c>
      <c r="H258" s="21">
        <v>35000</v>
      </c>
      <c r="I258" s="21"/>
      <c r="J258" s="21">
        <v>35000</v>
      </c>
      <c r="K258" s="11"/>
      <c r="L258" s="5"/>
      <c r="M258" s="10"/>
    </row>
    <row r="259" spans="1:13" ht="22" x14ac:dyDescent="0.35">
      <c r="A259" s="11" t="s">
        <v>994</v>
      </c>
      <c r="B259" s="12" t="s">
        <v>475</v>
      </c>
      <c r="C259" s="16" t="s">
        <v>476</v>
      </c>
      <c r="D259" s="23" t="s">
        <v>451</v>
      </c>
      <c r="E259" s="16" t="s">
        <v>452</v>
      </c>
      <c r="F259" s="21">
        <v>332990</v>
      </c>
      <c r="G259" s="21">
        <v>332990</v>
      </c>
      <c r="H259" s="21">
        <v>332990</v>
      </c>
      <c r="I259" s="21"/>
      <c r="J259" s="21">
        <v>332990</v>
      </c>
      <c r="K259" s="11"/>
      <c r="L259" s="5"/>
      <c r="M259" s="10"/>
    </row>
    <row r="260" spans="1:13" ht="22" x14ac:dyDescent="0.35">
      <c r="A260" s="11" t="s">
        <v>995</v>
      </c>
      <c r="B260" s="12" t="s">
        <v>477</v>
      </c>
      <c r="C260" s="16" t="s">
        <v>478</v>
      </c>
      <c r="D260" s="32" t="s">
        <v>447</v>
      </c>
      <c r="E260" s="13" t="s">
        <v>448</v>
      </c>
      <c r="F260" s="21">
        <v>46833</v>
      </c>
      <c r="G260" s="21">
        <v>53487</v>
      </c>
      <c r="H260" s="21">
        <v>57964</v>
      </c>
      <c r="I260" s="21"/>
      <c r="J260" s="21">
        <v>57964</v>
      </c>
      <c r="K260" s="11"/>
      <c r="L260" s="5"/>
      <c r="M260" s="10"/>
    </row>
    <row r="261" spans="1:13" ht="22" x14ac:dyDescent="0.35">
      <c r="A261" s="11" t="s">
        <v>996</v>
      </c>
      <c r="B261" s="12" t="s">
        <v>479</v>
      </c>
      <c r="C261" s="16" t="s">
        <v>480</v>
      </c>
      <c r="D261" s="23"/>
      <c r="E261" s="22" t="s">
        <v>52</v>
      </c>
      <c r="F261" s="21">
        <f>F262+F263</f>
        <v>439783</v>
      </c>
      <c r="G261" s="21">
        <f t="shared" ref="G261:J261" si="22">G262+G263</f>
        <v>439783</v>
      </c>
      <c r="H261" s="21">
        <f t="shared" si="22"/>
        <v>439783</v>
      </c>
      <c r="I261" s="21"/>
      <c r="J261" s="21">
        <f t="shared" si="22"/>
        <v>439783</v>
      </c>
      <c r="K261" s="11"/>
      <c r="L261" s="5"/>
      <c r="M261" s="10"/>
    </row>
    <row r="262" spans="1:13" x14ac:dyDescent="0.35">
      <c r="A262" s="11"/>
      <c r="B262" s="12"/>
      <c r="C262" s="16"/>
      <c r="D262" s="32" t="s">
        <v>447</v>
      </c>
      <c r="E262" s="13" t="s">
        <v>448</v>
      </c>
      <c r="F262" s="21">
        <v>149683</v>
      </c>
      <c r="G262" s="21">
        <v>149683</v>
      </c>
      <c r="H262" s="21">
        <v>149683</v>
      </c>
      <c r="I262" s="21"/>
      <c r="J262" s="21">
        <v>149683</v>
      </c>
      <c r="K262" s="11"/>
      <c r="L262" s="5"/>
      <c r="M262" s="10"/>
    </row>
    <row r="263" spans="1:13" x14ac:dyDescent="0.35">
      <c r="A263" s="11"/>
      <c r="B263" s="12"/>
      <c r="C263" s="13"/>
      <c r="D263" s="23" t="s">
        <v>483</v>
      </c>
      <c r="E263" s="16" t="s">
        <v>484</v>
      </c>
      <c r="F263" s="21">
        <v>290100</v>
      </c>
      <c r="G263" s="21">
        <v>290100</v>
      </c>
      <c r="H263" s="21">
        <v>290100</v>
      </c>
      <c r="I263" s="21"/>
      <c r="J263" s="21">
        <v>290100</v>
      </c>
      <c r="K263" s="11"/>
      <c r="L263" s="5"/>
      <c r="M263" s="10"/>
    </row>
    <row r="264" spans="1:13" x14ac:dyDescent="0.35">
      <c r="A264" s="11" t="s">
        <v>997</v>
      </c>
      <c r="B264" s="12" t="s">
        <v>485</v>
      </c>
      <c r="C264" s="16" t="s">
        <v>486</v>
      </c>
      <c r="D264" s="23" t="s">
        <v>483</v>
      </c>
      <c r="E264" s="16" t="s">
        <v>484</v>
      </c>
      <c r="F264" s="21">
        <v>5040082</v>
      </c>
      <c r="G264" s="21">
        <v>5040082</v>
      </c>
      <c r="H264" s="21">
        <v>5040082</v>
      </c>
      <c r="I264" s="21"/>
      <c r="J264" s="21">
        <v>5040082</v>
      </c>
      <c r="K264" s="11"/>
      <c r="L264" s="5"/>
      <c r="M264" s="10"/>
    </row>
    <row r="265" spans="1:13" ht="22" x14ac:dyDescent="0.35">
      <c r="A265" s="11" t="s">
        <v>960</v>
      </c>
      <c r="B265" s="12" t="s">
        <v>487</v>
      </c>
      <c r="C265" s="16" t="s">
        <v>492</v>
      </c>
      <c r="D265" s="23" t="s">
        <v>483</v>
      </c>
      <c r="E265" s="16" t="s">
        <v>484</v>
      </c>
      <c r="F265" s="21">
        <v>732000</v>
      </c>
      <c r="G265" s="21"/>
      <c r="H265" s="21"/>
      <c r="I265" s="21"/>
      <c r="J265" s="21"/>
      <c r="K265" s="11">
        <v>2024</v>
      </c>
      <c r="L265" s="5"/>
      <c r="M265" s="10"/>
    </row>
    <row r="266" spans="1:13" ht="32.5" x14ac:dyDescent="0.35">
      <c r="A266" s="11" t="s">
        <v>999</v>
      </c>
      <c r="B266" s="12" t="s">
        <v>488</v>
      </c>
      <c r="C266" s="16" t="s">
        <v>493</v>
      </c>
      <c r="D266" s="23" t="s">
        <v>498</v>
      </c>
      <c r="E266" s="16" t="s">
        <v>497</v>
      </c>
      <c r="F266" s="21">
        <v>207723</v>
      </c>
      <c r="G266" s="21">
        <v>207723</v>
      </c>
      <c r="H266" s="21">
        <v>207723</v>
      </c>
      <c r="I266" s="21"/>
      <c r="J266" s="21">
        <v>207723</v>
      </c>
      <c r="K266" s="11"/>
      <c r="L266" s="5"/>
      <c r="M266" s="10"/>
    </row>
    <row r="267" spans="1:13" ht="43" x14ac:dyDescent="0.35">
      <c r="A267" s="11" t="s">
        <v>1000</v>
      </c>
      <c r="B267" s="12" t="s">
        <v>489</v>
      </c>
      <c r="C267" s="16" t="s">
        <v>494</v>
      </c>
      <c r="D267" s="23" t="s">
        <v>499</v>
      </c>
      <c r="E267" s="16" t="s">
        <v>500</v>
      </c>
      <c r="F267" s="21">
        <v>2000000</v>
      </c>
      <c r="G267" s="21">
        <v>2000000</v>
      </c>
      <c r="H267" s="21">
        <v>2000000</v>
      </c>
      <c r="I267" s="21"/>
      <c r="J267" s="21">
        <v>2000000</v>
      </c>
      <c r="K267" s="11"/>
      <c r="L267" s="5"/>
      <c r="M267" s="10"/>
    </row>
    <row r="268" spans="1:13" ht="43" x14ac:dyDescent="0.35">
      <c r="A268" s="11" t="s">
        <v>1001</v>
      </c>
      <c r="B268" s="12" t="s">
        <v>490</v>
      </c>
      <c r="C268" s="16" t="s">
        <v>495</v>
      </c>
      <c r="D268" s="23" t="s">
        <v>441</v>
      </c>
      <c r="E268" s="16" t="s">
        <v>444</v>
      </c>
      <c r="F268" s="21">
        <v>68000</v>
      </c>
      <c r="G268" s="21"/>
      <c r="H268" s="21"/>
      <c r="I268" s="21"/>
      <c r="J268" s="21"/>
      <c r="K268" s="11">
        <v>2024</v>
      </c>
      <c r="L268" s="5"/>
      <c r="M268" s="10"/>
    </row>
    <row r="269" spans="1:13" ht="22" x14ac:dyDescent="0.35">
      <c r="A269" s="11" t="s">
        <v>998</v>
      </c>
      <c r="B269" s="12" t="s">
        <v>491</v>
      </c>
      <c r="C269" s="16" t="s">
        <v>496</v>
      </c>
      <c r="D269" s="23"/>
      <c r="E269" s="22" t="s">
        <v>52</v>
      </c>
      <c r="F269" s="21">
        <f>F270+F271+F272+F273+F274</f>
        <v>636170</v>
      </c>
      <c r="G269" s="21">
        <f t="shared" ref="G269:J269" si="23">G270+G271+G272+G273+G274</f>
        <v>758201</v>
      </c>
      <c r="H269" s="21">
        <f t="shared" si="23"/>
        <v>733605</v>
      </c>
      <c r="I269" s="21">
        <f t="shared" si="23"/>
        <v>119187</v>
      </c>
      <c r="J269" s="21">
        <f t="shared" si="23"/>
        <v>345057</v>
      </c>
      <c r="K269" s="11"/>
      <c r="L269" s="5"/>
      <c r="M269" s="10"/>
    </row>
    <row r="270" spans="1:13" ht="22" x14ac:dyDescent="0.35">
      <c r="A270" s="11"/>
      <c r="B270" s="12"/>
      <c r="C270" s="13"/>
      <c r="D270" s="23" t="s">
        <v>451</v>
      </c>
      <c r="E270" s="16" t="s">
        <v>452</v>
      </c>
      <c r="F270" s="21">
        <v>223974</v>
      </c>
      <c r="G270" s="21">
        <v>171175</v>
      </c>
      <c r="H270" s="21">
        <v>162083</v>
      </c>
      <c r="I270" s="21"/>
      <c r="J270" s="21">
        <v>54108</v>
      </c>
      <c r="K270" s="11"/>
      <c r="L270" s="5"/>
      <c r="M270" s="10"/>
    </row>
    <row r="271" spans="1:13" ht="32.5" x14ac:dyDescent="0.35">
      <c r="A271" s="11"/>
      <c r="B271" s="12"/>
      <c r="C271" s="13"/>
      <c r="D271" s="23" t="s">
        <v>501</v>
      </c>
      <c r="E271" s="16" t="s">
        <v>502</v>
      </c>
      <c r="F271" s="21">
        <v>137980</v>
      </c>
      <c r="G271" s="21">
        <v>348722</v>
      </c>
      <c r="H271" s="21">
        <v>400065</v>
      </c>
      <c r="I271" s="21">
        <v>119187</v>
      </c>
      <c r="J271" s="21">
        <v>159865</v>
      </c>
      <c r="K271" s="11">
        <v>2027</v>
      </c>
      <c r="L271" s="5"/>
      <c r="M271" s="10"/>
    </row>
    <row r="272" spans="1:13" ht="22" x14ac:dyDescent="0.35">
      <c r="A272" s="11"/>
      <c r="B272" s="12"/>
      <c r="C272" s="13"/>
      <c r="D272" s="23" t="s">
        <v>441</v>
      </c>
      <c r="E272" s="16" t="s">
        <v>1112</v>
      </c>
      <c r="F272" s="21">
        <v>139004</v>
      </c>
      <c r="G272" s="21">
        <v>131744</v>
      </c>
      <c r="H272" s="21">
        <v>70034</v>
      </c>
      <c r="I272" s="21"/>
      <c r="J272" s="21">
        <v>70034</v>
      </c>
      <c r="K272" s="11"/>
      <c r="L272" s="5"/>
      <c r="M272" s="10"/>
    </row>
    <row r="273" spans="1:13" x14ac:dyDescent="0.35">
      <c r="A273" s="11"/>
      <c r="B273" s="12"/>
      <c r="C273" s="13"/>
      <c r="D273" s="23" t="s">
        <v>483</v>
      </c>
      <c r="E273" s="16" t="s">
        <v>484</v>
      </c>
      <c r="F273" s="21">
        <v>44767</v>
      </c>
      <c r="G273" s="21">
        <v>52872</v>
      </c>
      <c r="H273" s="21">
        <v>50183</v>
      </c>
      <c r="I273" s="21"/>
      <c r="J273" s="21">
        <v>9810</v>
      </c>
      <c r="K273" s="11"/>
      <c r="L273" s="5"/>
      <c r="M273" s="10"/>
    </row>
    <row r="274" spans="1:13" ht="22" x14ac:dyDescent="0.35">
      <c r="A274" s="11"/>
      <c r="B274" s="12"/>
      <c r="C274" s="13"/>
      <c r="D274" s="23" t="s">
        <v>461</v>
      </c>
      <c r="E274" s="16" t="s">
        <v>462</v>
      </c>
      <c r="F274" s="21">
        <v>90445</v>
      </c>
      <c r="G274" s="21">
        <v>53688</v>
      </c>
      <c r="H274" s="21">
        <v>51240</v>
      </c>
      <c r="I274" s="21"/>
      <c r="J274" s="21">
        <v>51240</v>
      </c>
      <c r="K274" s="11"/>
      <c r="L274" s="5"/>
      <c r="M274" s="10"/>
    </row>
    <row r="275" spans="1:13" ht="22" x14ac:dyDescent="0.35">
      <c r="A275" s="11" t="s">
        <v>1002</v>
      </c>
      <c r="B275" s="12" t="s">
        <v>1108</v>
      </c>
      <c r="C275" s="16" t="s">
        <v>1109</v>
      </c>
      <c r="D275" s="23" t="s">
        <v>447</v>
      </c>
      <c r="E275" s="16" t="s">
        <v>448</v>
      </c>
      <c r="F275" s="21">
        <v>60054</v>
      </c>
      <c r="G275" s="21"/>
      <c r="H275" s="21"/>
      <c r="I275" s="21"/>
      <c r="J275" s="21"/>
      <c r="K275" s="11">
        <v>2024</v>
      </c>
      <c r="L275" s="5"/>
      <c r="M275" s="10"/>
    </row>
    <row r="276" spans="1:13" x14ac:dyDescent="0.35">
      <c r="A276" s="58" t="s">
        <v>18</v>
      </c>
      <c r="B276" s="59"/>
      <c r="C276" s="59"/>
      <c r="D276" s="59"/>
      <c r="E276" s="60"/>
      <c r="F276" s="33">
        <f>F277+F278+F279+F280+F281+F282+F283+F284+F285+F286+F287+F288+F291+F292+F293+F294+F295+F296+F297+F298+F299+F300+F301+F302+F303+F304+F305+F306+F307+F308+F309+F310+F311+F312</f>
        <v>244986374.32987946</v>
      </c>
      <c r="G276" s="33">
        <f t="shared" ref="G276:J276" si="24">G277+G278+G279+G280+G281+G282+G283+G284+G285+G286+G287+G288+G291+G292+G293+G294+G295+G296+G297+G298+G299+G300+G301+G302+G303+G304+G305+G306+G307+G308+G309+G310+G311+G312</f>
        <v>247845368.71122271</v>
      </c>
      <c r="H276" s="33">
        <f t="shared" si="24"/>
        <v>261540339.45559016</v>
      </c>
      <c r="I276" s="33">
        <f t="shared" si="24"/>
        <v>201910275</v>
      </c>
      <c r="J276" s="33">
        <f t="shared" si="24"/>
        <v>91516979.438867107</v>
      </c>
      <c r="K276" s="34"/>
      <c r="L276" s="5"/>
      <c r="M276" s="10"/>
    </row>
    <row r="277" spans="1:13" ht="22" x14ac:dyDescent="0.35">
      <c r="A277" s="11" t="s">
        <v>1003</v>
      </c>
      <c r="B277" s="12" t="s">
        <v>503</v>
      </c>
      <c r="C277" s="16" t="s">
        <v>514</v>
      </c>
      <c r="D277" s="32" t="s">
        <v>525</v>
      </c>
      <c r="E277" s="16" t="s">
        <v>524</v>
      </c>
      <c r="F277" s="21">
        <v>10000000</v>
      </c>
      <c r="G277" s="21">
        <v>10000000</v>
      </c>
      <c r="H277" s="21">
        <v>10000000</v>
      </c>
      <c r="I277" s="21"/>
      <c r="J277" s="21">
        <v>10000000</v>
      </c>
      <c r="K277" s="11"/>
      <c r="L277" s="5"/>
      <c r="M277" s="10"/>
    </row>
    <row r="278" spans="1:13" x14ac:dyDescent="0.35">
      <c r="A278" s="11" t="s">
        <v>1004</v>
      </c>
      <c r="B278" s="12" t="s">
        <v>504</v>
      </c>
      <c r="C278" s="16" t="s">
        <v>515</v>
      </c>
      <c r="D278" s="32" t="s">
        <v>525</v>
      </c>
      <c r="E278" s="16" t="s">
        <v>524</v>
      </c>
      <c r="F278" s="21">
        <v>35000000</v>
      </c>
      <c r="G278" s="21">
        <v>35000000</v>
      </c>
      <c r="H278" s="21">
        <v>35000000</v>
      </c>
      <c r="I278" s="21">
        <v>35000000</v>
      </c>
      <c r="J278" s="21"/>
      <c r="K278" s="11" t="s">
        <v>535</v>
      </c>
      <c r="L278" s="5"/>
      <c r="M278" s="10"/>
    </row>
    <row r="279" spans="1:13" x14ac:dyDescent="0.35">
      <c r="A279" s="11" t="s">
        <v>1005</v>
      </c>
      <c r="B279" s="12" t="s">
        <v>505</v>
      </c>
      <c r="C279" s="16" t="s">
        <v>516</v>
      </c>
      <c r="D279" s="32" t="s">
        <v>525</v>
      </c>
      <c r="E279" s="16" t="s">
        <v>524</v>
      </c>
      <c r="F279" s="21">
        <v>60600000</v>
      </c>
      <c r="G279" s="21">
        <v>60700000</v>
      </c>
      <c r="H279" s="21">
        <v>60700000</v>
      </c>
      <c r="I279" s="21">
        <v>60700000</v>
      </c>
      <c r="J279" s="21"/>
      <c r="K279" s="11" t="s">
        <v>535</v>
      </c>
      <c r="L279" s="5"/>
      <c r="M279" s="10"/>
    </row>
    <row r="280" spans="1:13" x14ac:dyDescent="0.35">
      <c r="A280" s="11" t="s">
        <v>1006</v>
      </c>
      <c r="B280" s="12" t="s">
        <v>506</v>
      </c>
      <c r="C280" s="16" t="s">
        <v>1116</v>
      </c>
      <c r="D280" s="32" t="s">
        <v>526</v>
      </c>
      <c r="E280" s="16" t="s">
        <v>530</v>
      </c>
      <c r="F280" s="21">
        <v>53530249.970536485</v>
      </c>
      <c r="G280" s="21">
        <v>47048227.382400297</v>
      </c>
      <c r="H280" s="21">
        <v>49011449.137154244</v>
      </c>
      <c r="I280" s="21">
        <v>52112783</v>
      </c>
      <c r="J280" s="21"/>
      <c r="K280" s="11" t="s">
        <v>535</v>
      </c>
      <c r="L280" s="5"/>
      <c r="M280" s="10"/>
    </row>
    <row r="281" spans="1:13" ht="22" x14ac:dyDescent="0.35">
      <c r="A281" s="11" t="s">
        <v>1007</v>
      </c>
      <c r="B281" s="12" t="s">
        <v>507</v>
      </c>
      <c r="C281" s="16" t="s">
        <v>517</v>
      </c>
      <c r="D281" s="32" t="s">
        <v>528</v>
      </c>
      <c r="E281" s="16" t="s">
        <v>517</v>
      </c>
      <c r="F281" s="21">
        <v>32228706.709343001</v>
      </c>
      <c r="G281" s="21">
        <v>29677751.271044601</v>
      </c>
      <c r="H281" s="21">
        <v>31358789.476213701</v>
      </c>
      <c r="I281" s="21"/>
      <c r="J281" s="21">
        <v>31088415.818867099</v>
      </c>
      <c r="K281" s="11"/>
      <c r="L281" s="5"/>
      <c r="M281" s="10"/>
    </row>
    <row r="282" spans="1:13" x14ac:dyDescent="0.35">
      <c r="A282" s="11" t="s">
        <v>1008</v>
      </c>
      <c r="B282" s="12" t="s">
        <v>508</v>
      </c>
      <c r="C282" s="16" t="s">
        <v>518</v>
      </c>
      <c r="D282" s="32" t="s">
        <v>1117</v>
      </c>
      <c r="E282" s="16" t="s">
        <v>1118</v>
      </c>
      <c r="F282" s="21">
        <v>1000000</v>
      </c>
      <c r="G282" s="21">
        <v>1500000</v>
      </c>
      <c r="H282" s="21"/>
      <c r="I282" s="21"/>
      <c r="J282" s="21"/>
      <c r="K282" s="11" t="s">
        <v>272</v>
      </c>
      <c r="L282" s="5"/>
      <c r="M282" s="10"/>
    </row>
    <row r="283" spans="1:13" ht="53.5" x14ac:dyDescent="0.35">
      <c r="A283" s="11" t="s">
        <v>1009</v>
      </c>
      <c r="B283" s="12" t="s">
        <v>509</v>
      </c>
      <c r="C283" s="16" t="s">
        <v>519</v>
      </c>
      <c r="D283" s="32" t="s">
        <v>528</v>
      </c>
      <c r="E283" s="16" t="s">
        <v>517</v>
      </c>
      <c r="F283" s="21">
        <v>1060947</v>
      </c>
      <c r="G283" s="21">
        <v>1060947</v>
      </c>
      <c r="H283" s="21">
        <v>1060947</v>
      </c>
      <c r="I283" s="21"/>
      <c r="J283" s="21">
        <v>1060947</v>
      </c>
      <c r="K283" s="11"/>
      <c r="L283" s="5"/>
      <c r="M283" s="10"/>
    </row>
    <row r="284" spans="1:13" ht="22" x14ac:dyDescent="0.35">
      <c r="A284" s="11" t="s">
        <v>962</v>
      </c>
      <c r="B284" s="12" t="s">
        <v>510</v>
      </c>
      <c r="C284" s="16" t="s">
        <v>520</v>
      </c>
      <c r="D284" s="32" t="s">
        <v>532</v>
      </c>
      <c r="E284" s="16" t="s">
        <v>95</v>
      </c>
      <c r="F284" s="21">
        <v>100000</v>
      </c>
      <c r="G284" s="21"/>
      <c r="H284" s="21"/>
      <c r="I284" s="21"/>
      <c r="J284" s="21"/>
      <c r="K284" s="11" t="s">
        <v>269</v>
      </c>
      <c r="L284" s="5"/>
      <c r="M284" s="10"/>
    </row>
    <row r="285" spans="1:13" ht="32.15" customHeight="1" x14ac:dyDescent="0.35">
      <c r="A285" s="11" t="s">
        <v>1010</v>
      </c>
      <c r="B285" s="12" t="s">
        <v>511</v>
      </c>
      <c r="C285" s="16" t="s">
        <v>521</v>
      </c>
      <c r="D285" s="32" t="s">
        <v>531</v>
      </c>
      <c r="E285" s="16" t="s">
        <v>533</v>
      </c>
      <c r="F285" s="21">
        <v>260000</v>
      </c>
      <c r="G285" s="21">
        <v>260000</v>
      </c>
      <c r="H285" s="21">
        <v>260000</v>
      </c>
      <c r="I285" s="21"/>
      <c r="J285" s="21">
        <v>260000</v>
      </c>
      <c r="K285" s="11"/>
      <c r="L285" s="5"/>
      <c r="M285" s="10"/>
    </row>
    <row r="286" spans="1:13" ht="31.5" customHeight="1" x14ac:dyDescent="0.35">
      <c r="A286" s="11" t="s">
        <v>1011</v>
      </c>
      <c r="B286" s="12" t="s">
        <v>512</v>
      </c>
      <c r="C286" s="16" t="s">
        <v>522</v>
      </c>
      <c r="D286" s="32" t="s">
        <v>534</v>
      </c>
      <c r="E286" s="16" t="s">
        <v>533</v>
      </c>
      <c r="F286" s="21">
        <v>165000</v>
      </c>
      <c r="G286" s="21">
        <v>165000</v>
      </c>
      <c r="H286" s="21">
        <v>165000</v>
      </c>
      <c r="I286" s="21"/>
      <c r="J286" s="21">
        <v>165000</v>
      </c>
      <c r="K286" s="11"/>
      <c r="L286" s="5"/>
      <c r="M286" s="10"/>
    </row>
    <row r="287" spans="1:13" x14ac:dyDescent="0.35">
      <c r="A287" s="11" t="s">
        <v>1012</v>
      </c>
      <c r="B287" s="12" t="s">
        <v>513</v>
      </c>
      <c r="C287" s="16" t="s">
        <v>523</v>
      </c>
      <c r="D287" s="32" t="s">
        <v>526</v>
      </c>
      <c r="E287" s="16" t="s">
        <v>530</v>
      </c>
      <c r="F287" s="21">
        <v>21366332</v>
      </c>
      <c r="G287" s="21">
        <v>22470383</v>
      </c>
      <c r="H287" s="21">
        <v>22772658</v>
      </c>
      <c r="I287" s="21"/>
      <c r="J287" s="21">
        <v>22801874</v>
      </c>
      <c r="K287" s="11"/>
      <c r="L287" s="5"/>
      <c r="M287" s="10"/>
    </row>
    <row r="288" spans="1:13" ht="22" x14ac:dyDescent="0.35">
      <c r="A288" s="11" t="s">
        <v>1013</v>
      </c>
      <c r="B288" s="12" t="s">
        <v>536</v>
      </c>
      <c r="C288" s="16" t="s">
        <v>537</v>
      </c>
      <c r="D288" s="23"/>
      <c r="E288" s="22" t="s">
        <v>52</v>
      </c>
      <c r="F288" s="21">
        <f>F289+F290</f>
        <v>361012</v>
      </c>
      <c r="G288" s="21">
        <f t="shared" ref="G288:J288" si="25">G289+G290</f>
        <v>249824</v>
      </c>
      <c r="H288" s="21">
        <f t="shared" si="25"/>
        <v>284250</v>
      </c>
      <c r="I288" s="21"/>
      <c r="J288" s="21">
        <f t="shared" si="25"/>
        <v>191560</v>
      </c>
      <c r="K288" s="11"/>
      <c r="L288" s="5"/>
      <c r="M288" s="10"/>
    </row>
    <row r="289" spans="1:13" ht="22" x14ac:dyDescent="0.35">
      <c r="A289" s="11"/>
      <c r="B289" s="12"/>
      <c r="C289" s="13"/>
      <c r="D289" s="23" t="s">
        <v>527</v>
      </c>
      <c r="E289" s="16" t="s">
        <v>1113</v>
      </c>
      <c r="F289" s="21">
        <v>331081</v>
      </c>
      <c r="G289" s="21">
        <v>219893</v>
      </c>
      <c r="H289" s="21">
        <v>254319</v>
      </c>
      <c r="I289" s="21"/>
      <c r="J289" s="21">
        <v>161629</v>
      </c>
      <c r="K289" s="11"/>
      <c r="L289" s="5"/>
      <c r="M289" s="10"/>
    </row>
    <row r="290" spans="1:13" x14ac:dyDescent="0.35">
      <c r="A290" s="11"/>
      <c r="B290" s="12"/>
      <c r="C290" s="13"/>
      <c r="D290" s="23" t="s">
        <v>584</v>
      </c>
      <c r="E290" s="16" t="s">
        <v>95</v>
      </c>
      <c r="F290" s="21">
        <v>29931</v>
      </c>
      <c r="G290" s="21">
        <v>29931</v>
      </c>
      <c r="H290" s="21">
        <v>29931</v>
      </c>
      <c r="I290" s="21"/>
      <c r="J290" s="21">
        <v>29931</v>
      </c>
      <c r="K290" s="11"/>
      <c r="L290" s="5"/>
      <c r="M290" s="10"/>
    </row>
    <row r="291" spans="1:13" ht="22" x14ac:dyDescent="0.35">
      <c r="A291" s="11" t="s">
        <v>1014</v>
      </c>
      <c r="B291" s="12" t="s">
        <v>538</v>
      </c>
      <c r="C291" s="16" t="s">
        <v>539</v>
      </c>
      <c r="D291" s="23" t="s">
        <v>585</v>
      </c>
      <c r="E291" s="16" t="s">
        <v>582</v>
      </c>
      <c r="F291" s="21">
        <v>300000</v>
      </c>
      <c r="G291" s="21"/>
      <c r="H291" s="21"/>
      <c r="I291" s="21"/>
      <c r="J291" s="21"/>
      <c r="K291" s="11" t="s">
        <v>269</v>
      </c>
      <c r="L291" s="5"/>
      <c r="M291" s="10"/>
    </row>
    <row r="292" spans="1:13" x14ac:dyDescent="0.35">
      <c r="A292" s="11" t="s">
        <v>1016</v>
      </c>
      <c r="B292" s="12" t="s">
        <v>540</v>
      </c>
      <c r="C292" s="16" t="s">
        <v>541</v>
      </c>
      <c r="D292" s="23" t="s">
        <v>584</v>
      </c>
      <c r="E292" s="16" t="s">
        <v>95</v>
      </c>
      <c r="F292" s="21">
        <v>73944</v>
      </c>
      <c r="G292" s="21">
        <v>87615</v>
      </c>
      <c r="H292" s="21">
        <v>87615</v>
      </c>
      <c r="I292" s="21"/>
      <c r="J292" s="21">
        <v>87615</v>
      </c>
      <c r="K292" s="11"/>
      <c r="L292" s="5"/>
      <c r="M292" s="10"/>
    </row>
    <row r="293" spans="1:13" x14ac:dyDescent="0.35">
      <c r="A293" s="11" t="s">
        <v>1015</v>
      </c>
      <c r="B293" s="12" t="s">
        <v>542</v>
      </c>
      <c r="C293" s="16" t="s">
        <v>543</v>
      </c>
      <c r="D293" s="23" t="s">
        <v>584</v>
      </c>
      <c r="E293" s="16" t="s">
        <v>583</v>
      </c>
      <c r="F293" s="21">
        <v>47194</v>
      </c>
      <c r="G293" s="21">
        <v>150055</v>
      </c>
      <c r="H293" s="21">
        <v>498024</v>
      </c>
      <c r="I293" s="21"/>
      <c r="J293" s="21">
        <v>498024</v>
      </c>
      <c r="K293" s="11"/>
      <c r="L293" s="5"/>
      <c r="M293" s="10"/>
    </row>
    <row r="294" spans="1:13" x14ac:dyDescent="0.35">
      <c r="A294" s="11" t="s">
        <v>1017</v>
      </c>
      <c r="B294" s="12" t="s">
        <v>544</v>
      </c>
      <c r="C294" s="16" t="s">
        <v>545</v>
      </c>
      <c r="D294" s="23" t="s">
        <v>584</v>
      </c>
      <c r="E294" s="16" t="s">
        <v>95</v>
      </c>
      <c r="F294" s="21">
        <v>231940</v>
      </c>
      <c r="G294" s="21">
        <v>231940</v>
      </c>
      <c r="H294" s="21">
        <v>231940</v>
      </c>
      <c r="I294" s="21"/>
      <c r="J294" s="21">
        <v>231940</v>
      </c>
      <c r="K294" s="11"/>
      <c r="L294" s="5"/>
      <c r="M294" s="10"/>
    </row>
    <row r="295" spans="1:13" x14ac:dyDescent="0.35">
      <c r="A295" s="11" t="s">
        <v>1018</v>
      </c>
      <c r="B295" s="12" t="s">
        <v>546</v>
      </c>
      <c r="C295" s="16" t="s">
        <v>547</v>
      </c>
      <c r="D295" s="23" t="s">
        <v>584</v>
      </c>
      <c r="E295" s="16" t="s">
        <v>95</v>
      </c>
      <c r="F295" s="21">
        <v>1000928</v>
      </c>
      <c r="G295" s="21">
        <v>1900432</v>
      </c>
      <c r="H295" s="21">
        <v>2426739</v>
      </c>
      <c r="I295" s="21"/>
      <c r="J295" s="21">
        <v>2426739</v>
      </c>
      <c r="K295" s="11"/>
      <c r="L295" s="5"/>
      <c r="M295" s="10"/>
    </row>
    <row r="296" spans="1:13" x14ac:dyDescent="0.35">
      <c r="A296" s="11" t="s">
        <v>1019</v>
      </c>
      <c r="B296" s="12" t="s">
        <v>548</v>
      </c>
      <c r="C296" s="16" t="s">
        <v>549</v>
      </c>
      <c r="D296" s="23" t="s">
        <v>584</v>
      </c>
      <c r="E296" s="16" t="s">
        <v>95</v>
      </c>
      <c r="F296" s="21">
        <v>58000</v>
      </c>
      <c r="G296" s="21">
        <v>60000</v>
      </c>
      <c r="H296" s="21">
        <v>63000</v>
      </c>
      <c r="I296" s="21"/>
      <c r="J296" s="21">
        <v>63000</v>
      </c>
      <c r="K296" s="11"/>
      <c r="L296" s="5"/>
      <c r="M296" s="10"/>
    </row>
    <row r="297" spans="1:13" ht="22" x14ac:dyDescent="0.35">
      <c r="A297" s="11" t="s">
        <v>1020</v>
      </c>
      <c r="B297" s="12" t="s">
        <v>550</v>
      </c>
      <c r="C297" s="16" t="s">
        <v>551</v>
      </c>
      <c r="D297" s="23" t="s">
        <v>586</v>
      </c>
      <c r="E297" s="16" t="s">
        <v>1119</v>
      </c>
      <c r="F297" s="21">
        <v>510091</v>
      </c>
      <c r="G297" s="21">
        <v>3354477</v>
      </c>
      <c r="H297" s="21">
        <v>3375727</v>
      </c>
      <c r="I297" s="21">
        <v>14063492</v>
      </c>
      <c r="J297" s="21"/>
      <c r="K297" s="11">
        <v>2030</v>
      </c>
      <c r="L297" s="5"/>
      <c r="M297" s="10"/>
    </row>
    <row r="298" spans="1:13" x14ac:dyDescent="0.35">
      <c r="A298" s="11" t="s">
        <v>959</v>
      </c>
      <c r="B298" s="12" t="s">
        <v>552</v>
      </c>
      <c r="C298" s="16" t="s">
        <v>553</v>
      </c>
      <c r="D298" s="23" t="s">
        <v>587</v>
      </c>
      <c r="E298" s="16" t="s">
        <v>524</v>
      </c>
      <c r="F298" s="21">
        <v>14400</v>
      </c>
      <c r="G298" s="21">
        <v>14400</v>
      </c>
      <c r="H298" s="21">
        <v>14400</v>
      </c>
      <c r="I298" s="21"/>
      <c r="J298" s="21"/>
      <c r="K298" s="11">
        <v>2026</v>
      </c>
      <c r="L298" s="5"/>
      <c r="M298" s="10"/>
    </row>
    <row r="299" spans="1:13" x14ac:dyDescent="0.35">
      <c r="A299" s="11" t="s">
        <v>1021</v>
      </c>
      <c r="B299" s="12" t="s">
        <v>554</v>
      </c>
      <c r="C299" s="16" t="s">
        <v>555</v>
      </c>
      <c r="D299" s="23" t="s">
        <v>587</v>
      </c>
      <c r="E299" s="16" t="s">
        <v>524</v>
      </c>
      <c r="F299" s="21">
        <v>3250000</v>
      </c>
      <c r="G299" s="21">
        <v>6250000</v>
      </c>
      <c r="H299" s="21">
        <v>6250000</v>
      </c>
      <c r="I299" s="21"/>
      <c r="J299" s="21">
        <v>6250000</v>
      </c>
      <c r="K299" s="11"/>
      <c r="L299" s="5"/>
      <c r="M299" s="10"/>
    </row>
    <row r="300" spans="1:13" ht="22" x14ac:dyDescent="0.35">
      <c r="A300" s="11" t="s">
        <v>1022</v>
      </c>
      <c r="B300" s="12" t="s">
        <v>556</v>
      </c>
      <c r="C300" s="16" t="s">
        <v>557</v>
      </c>
      <c r="D300" s="23" t="s">
        <v>586</v>
      </c>
      <c r="E300" s="16" t="s">
        <v>1119</v>
      </c>
      <c r="F300" s="21">
        <v>6450366.79</v>
      </c>
      <c r="G300" s="21">
        <v>8038517</v>
      </c>
      <c r="H300" s="21">
        <v>4228549</v>
      </c>
      <c r="I300" s="21"/>
      <c r="J300" s="21">
        <v>6000000</v>
      </c>
      <c r="K300" s="11"/>
      <c r="L300" s="5"/>
      <c r="M300" s="10"/>
    </row>
    <row r="301" spans="1:13" ht="22" x14ac:dyDescent="0.35">
      <c r="A301" s="11" t="s">
        <v>1023</v>
      </c>
      <c r="B301" s="12" t="s">
        <v>558</v>
      </c>
      <c r="C301" s="16" t="s">
        <v>559</v>
      </c>
      <c r="D301" s="23" t="s">
        <v>98</v>
      </c>
      <c r="E301" s="16" t="s">
        <v>588</v>
      </c>
      <c r="F301" s="21">
        <v>2141416.8599999994</v>
      </c>
      <c r="G301" s="21">
        <v>2050427.2799999993</v>
      </c>
      <c r="H301" s="21">
        <v>1960347.6199999992</v>
      </c>
      <c r="I301" s="21"/>
      <c r="J301" s="21">
        <v>1960347.6199999992</v>
      </c>
      <c r="K301" s="11"/>
      <c r="L301" s="5"/>
      <c r="M301" s="10"/>
    </row>
    <row r="302" spans="1:13" ht="22" x14ac:dyDescent="0.35">
      <c r="A302" s="11" t="s">
        <v>1024</v>
      </c>
      <c r="B302" s="12" t="s">
        <v>560</v>
      </c>
      <c r="C302" s="16" t="s">
        <v>561</v>
      </c>
      <c r="D302" s="23" t="s">
        <v>98</v>
      </c>
      <c r="E302" s="16" t="s">
        <v>588</v>
      </c>
      <c r="F302" s="21">
        <v>8797246</v>
      </c>
      <c r="G302" s="21">
        <v>7606235</v>
      </c>
      <c r="H302" s="21">
        <v>6362753</v>
      </c>
      <c r="I302" s="21"/>
      <c r="J302" s="21">
        <v>8301517</v>
      </c>
      <c r="K302" s="11"/>
      <c r="L302" s="5"/>
      <c r="M302" s="10"/>
    </row>
    <row r="303" spans="1:13" x14ac:dyDescent="0.35">
      <c r="A303" s="11" t="s">
        <v>1025</v>
      </c>
      <c r="B303" s="12" t="s">
        <v>562</v>
      </c>
      <c r="C303" s="16" t="s">
        <v>563</v>
      </c>
      <c r="D303" s="23" t="s">
        <v>96</v>
      </c>
      <c r="E303" s="16" t="s">
        <v>95</v>
      </c>
      <c r="F303" s="21">
        <v>70000</v>
      </c>
      <c r="G303" s="21"/>
      <c r="H303" s="21"/>
      <c r="I303" s="21"/>
      <c r="J303" s="21"/>
      <c r="K303" s="11" t="s">
        <v>269</v>
      </c>
      <c r="L303" s="5"/>
      <c r="M303" s="10"/>
    </row>
    <row r="304" spans="1:13" x14ac:dyDescent="0.35">
      <c r="A304" s="11" t="s">
        <v>1026</v>
      </c>
      <c r="B304" s="12" t="s">
        <v>564</v>
      </c>
      <c r="C304" s="16" t="s">
        <v>565</v>
      </c>
      <c r="D304" s="23" t="s">
        <v>526</v>
      </c>
      <c r="E304" s="16" t="s">
        <v>530</v>
      </c>
      <c r="F304" s="21">
        <v>2484000</v>
      </c>
      <c r="G304" s="21"/>
      <c r="H304" s="21"/>
      <c r="I304" s="21"/>
      <c r="J304" s="21"/>
      <c r="K304" s="11" t="s">
        <v>269</v>
      </c>
      <c r="L304" s="5"/>
      <c r="M304" s="10"/>
    </row>
    <row r="305" spans="1:13" ht="25" customHeight="1" x14ac:dyDescent="0.35">
      <c r="A305" s="11" t="s">
        <v>1027</v>
      </c>
      <c r="B305" s="12" t="s">
        <v>566</v>
      </c>
      <c r="C305" s="16" t="s">
        <v>567</v>
      </c>
      <c r="D305" s="22" t="s">
        <v>529</v>
      </c>
      <c r="E305" s="16" t="s">
        <v>1120</v>
      </c>
      <c r="F305" s="21">
        <v>754000</v>
      </c>
      <c r="G305" s="21"/>
      <c r="H305" s="21"/>
      <c r="I305" s="21"/>
      <c r="J305" s="21"/>
      <c r="K305" s="11" t="s">
        <v>269</v>
      </c>
      <c r="L305" s="5"/>
      <c r="M305" s="10"/>
    </row>
    <row r="306" spans="1:13" ht="21.65" customHeight="1" x14ac:dyDescent="0.35">
      <c r="A306" s="11" t="s">
        <v>1028</v>
      </c>
      <c r="B306" s="12" t="s">
        <v>568</v>
      </c>
      <c r="C306" s="16" t="s">
        <v>569</v>
      </c>
      <c r="D306" s="22" t="s">
        <v>529</v>
      </c>
      <c r="E306" s="16" t="s">
        <v>1120</v>
      </c>
      <c r="F306" s="21"/>
      <c r="G306" s="21">
        <v>6388537.7777777798</v>
      </c>
      <c r="H306" s="21">
        <v>11098942.2222222</v>
      </c>
      <c r="I306" s="21">
        <v>9744000</v>
      </c>
      <c r="J306" s="21"/>
      <c r="K306" s="11">
        <v>2030</v>
      </c>
      <c r="L306" s="5"/>
      <c r="M306" s="10"/>
    </row>
    <row r="307" spans="1:13" ht="22.5" customHeight="1" x14ac:dyDescent="0.35">
      <c r="A307" s="11" t="s">
        <v>1029</v>
      </c>
      <c r="B307" s="12" t="s">
        <v>570</v>
      </c>
      <c r="C307" s="16" t="s">
        <v>571</v>
      </c>
      <c r="D307" s="22" t="s">
        <v>529</v>
      </c>
      <c r="E307" s="16" t="s">
        <v>1120</v>
      </c>
      <c r="F307" s="21"/>
      <c r="G307" s="21"/>
      <c r="H307" s="21">
        <v>6210209</v>
      </c>
      <c r="I307" s="21">
        <v>10290000</v>
      </c>
      <c r="J307" s="21"/>
      <c r="K307" s="11">
        <v>2028</v>
      </c>
      <c r="L307" s="5"/>
      <c r="M307" s="10"/>
    </row>
    <row r="308" spans="1:13" ht="22" x14ac:dyDescent="0.35">
      <c r="A308" s="11" t="s">
        <v>1030</v>
      </c>
      <c r="B308" s="12" t="s">
        <v>572</v>
      </c>
      <c r="C308" s="16" t="s">
        <v>573</v>
      </c>
      <c r="D308" s="22" t="s">
        <v>526</v>
      </c>
      <c r="E308" s="16" t="s">
        <v>530</v>
      </c>
      <c r="F308" s="21">
        <v>2000000</v>
      </c>
      <c r="G308" s="21">
        <v>2000000</v>
      </c>
      <c r="H308" s="21">
        <v>2000000</v>
      </c>
      <c r="I308" s="21">
        <v>20000000</v>
      </c>
      <c r="J308" s="21"/>
      <c r="K308" s="11">
        <v>2034</v>
      </c>
      <c r="L308" s="5"/>
      <c r="M308" s="10"/>
    </row>
    <row r="309" spans="1:13" x14ac:dyDescent="0.35">
      <c r="A309" s="11" t="s">
        <v>1031</v>
      </c>
      <c r="B309" s="12" t="s">
        <v>574</v>
      </c>
      <c r="C309" s="16" t="s">
        <v>575</v>
      </c>
      <c r="D309" s="32" t="s">
        <v>672</v>
      </c>
      <c r="E309" s="16" t="s">
        <v>945</v>
      </c>
      <c r="F309" s="21">
        <v>217000</v>
      </c>
      <c r="G309" s="21">
        <v>964000</v>
      </c>
      <c r="H309" s="21">
        <v>1619000</v>
      </c>
      <c r="I309" s="21"/>
      <c r="J309" s="21">
        <v>130000</v>
      </c>
      <c r="K309" s="11"/>
      <c r="L309" s="5"/>
      <c r="M309" s="10"/>
    </row>
    <row r="310" spans="1:13" ht="22" x14ac:dyDescent="0.35">
      <c r="A310" s="11" t="s">
        <v>1032</v>
      </c>
      <c r="B310" s="12" t="s">
        <v>576</v>
      </c>
      <c r="C310" s="16" t="s">
        <v>577</v>
      </c>
      <c r="D310" s="22" t="s">
        <v>198</v>
      </c>
      <c r="E310" s="16" t="s">
        <v>589</v>
      </c>
      <c r="F310" s="21">
        <v>486600</v>
      </c>
      <c r="G310" s="21">
        <v>616600</v>
      </c>
      <c r="H310" s="21">
        <v>4500000</v>
      </c>
      <c r="I310" s="21"/>
      <c r="J310" s="21"/>
      <c r="K310" s="11" t="s">
        <v>247</v>
      </c>
      <c r="L310" s="5"/>
      <c r="M310" s="10"/>
    </row>
    <row r="311" spans="1:13" ht="22" x14ac:dyDescent="0.35">
      <c r="A311" s="11" t="s">
        <v>1033</v>
      </c>
      <c r="B311" s="12" t="s">
        <v>578</v>
      </c>
      <c r="C311" s="16" t="s">
        <v>579</v>
      </c>
      <c r="D311" s="22" t="s">
        <v>590</v>
      </c>
      <c r="E311" s="16" t="s">
        <v>589</v>
      </c>
      <c r="F311" s="21">
        <v>350000</v>
      </c>
      <c r="G311" s="21"/>
      <c r="H311" s="21"/>
      <c r="I311" s="21"/>
      <c r="J311" s="21"/>
      <c r="K311" s="11" t="s">
        <v>269</v>
      </c>
      <c r="L311" s="5"/>
      <c r="M311" s="10"/>
    </row>
    <row r="312" spans="1:13" ht="22" x14ac:dyDescent="0.35">
      <c r="A312" s="11" t="s">
        <v>1034</v>
      </c>
      <c r="B312" s="12" t="s">
        <v>580</v>
      </c>
      <c r="C312" s="16" t="s">
        <v>581</v>
      </c>
      <c r="D312" s="22" t="s">
        <v>590</v>
      </c>
      <c r="E312" s="16" t="s">
        <v>589</v>
      </c>
      <c r="F312" s="21">
        <v>77000</v>
      </c>
      <c r="G312" s="21"/>
      <c r="H312" s="21"/>
      <c r="I312" s="21"/>
      <c r="J312" s="21"/>
      <c r="K312" s="11" t="s">
        <v>269</v>
      </c>
      <c r="L312" s="5"/>
      <c r="M312" s="10"/>
    </row>
    <row r="313" spans="1:13" x14ac:dyDescent="0.35">
      <c r="A313" s="58" t="s">
        <v>19</v>
      </c>
      <c r="B313" s="59"/>
      <c r="C313" s="59"/>
      <c r="D313" s="59"/>
      <c r="E313" s="60"/>
      <c r="F313" s="33">
        <f>F314+F315+F323+F324+F330+F331+F340+F344+F356+F367</f>
        <v>108672773</v>
      </c>
      <c r="G313" s="33">
        <f t="shared" ref="G313:J313" si="26">G314+G315+G323+G324+G330+G331+G340+G344+G356+G367</f>
        <v>128751156</v>
      </c>
      <c r="H313" s="33">
        <f t="shared" si="26"/>
        <v>150739779</v>
      </c>
      <c r="I313" s="33"/>
      <c r="J313" s="33">
        <f t="shared" si="26"/>
        <v>148236179</v>
      </c>
      <c r="K313" s="34"/>
      <c r="L313" s="5"/>
      <c r="M313" s="10"/>
    </row>
    <row r="314" spans="1:13" ht="43" x14ac:dyDescent="0.35">
      <c r="A314" s="11" t="s">
        <v>1035</v>
      </c>
      <c r="B314" s="12" t="s">
        <v>736</v>
      </c>
      <c r="C314" s="16" t="s">
        <v>737</v>
      </c>
      <c r="D314" s="23" t="s">
        <v>738</v>
      </c>
      <c r="E314" s="13" t="s">
        <v>739</v>
      </c>
      <c r="F314" s="21">
        <v>4249156</v>
      </c>
      <c r="G314" s="21">
        <v>4848626</v>
      </c>
      <c r="H314" s="21">
        <v>5266463</v>
      </c>
      <c r="I314" s="21"/>
      <c r="J314" s="21">
        <v>5266463</v>
      </c>
      <c r="K314" s="11"/>
      <c r="L314" s="5"/>
      <c r="M314" s="10"/>
    </row>
    <row r="315" spans="1:13" x14ac:dyDescent="0.35">
      <c r="A315" s="11" t="s">
        <v>1036</v>
      </c>
      <c r="B315" s="12" t="s">
        <v>740</v>
      </c>
      <c r="C315" s="17" t="s">
        <v>741</v>
      </c>
      <c r="D315" s="23"/>
      <c r="E315" s="22" t="s">
        <v>52</v>
      </c>
      <c r="F315" s="21">
        <f>F316+F317+F318+F319+F320+F321+F322</f>
        <v>6867345</v>
      </c>
      <c r="G315" s="21">
        <f t="shared" ref="G315" si="27">G316+G317+G318+G319+G320+G321+G322</f>
        <v>10290579</v>
      </c>
      <c r="H315" s="21">
        <f>H316+H317+H318+H319+H320+H321+H322</f>
        <v>9436068</v>
      </c>
      <c r="I315" s="21"/>
      <c r="J315" s="21">
        <f>J316+J317+J318+J319+J320+J321+J322</f>
        <v>9436068</v>
      </c>
      <c r="K315" s="11"/>
      <c r="L315" s="5"/>
      <c r="M315" s="10"/>
    </row>
    <row r="316" spans="1:13" x14ac:dyDescent="0.35">
      <c r="A316" s="11"/>
      <c r="B316" s="12"/>
      <c r="C316" s="17"/>
      <c r="D316" s="23" t="s">
        <v>742</v>
      </c>
      <c r="E316" s="16" t="s">
        <v>745</v>
      </c>
      <c r="F316" s="21">
        <v>406395</v>
      </c>
      <c r="G316" s="21">
        <v>406395</v>
      </c>
      <c r="H316" s="21">
        <v>406395</v>
      </c>
      <c r="I316" s="21"/>
      <c r="J316" s="21">
        <v>406395</v>
      </c>
      <c r="K316" s="11"/>
      <c r="L316" s="5"/>
      <c r="M316" s="10"/>
    </row>
    <row r="317" spans="1:13" x14ac:dyDescent="0.35">
      <c r="A317" s="11"/>
      <c r="B317" s="12"/>
      <c r="C317" s="15"/>
      <c r="D317" s="23" t="s">
        <v>738</v>
      </c>
      <c r="E317" s="13" t="s">
        <v>739</v>
      </c>
      <c r="F317" s="21">
        <v>803081</v>
      </c>
      <c r="G317" s="21">
        <v>1189976</v>
      </c>
      <c r="H317" s="21">
        <v>1585181</v>
      </c>
      <c r="I317" s="21"/>
      <c r="J317" s="21">
        <v>1585181</v>
      </c>
      <c r="K317" s="11"/>
      <c r="L317" s="5"/>
      <c r="M317" s="10"/>
    </row>
    <row r="318" spans="1:13" ht="22" x14ac:dyDescent="0.35">
      <c r="A318" s="11"/>
      <c r="B318" s="12"/>
      <c r="C318" s="17"/>
      <c r="D318" s="23" t="s">
        <v>447</v>
      </c>
      <c r="E318" s="16" t="s">
        <v>746</v>
      </c>
      <c r="F318" s="21">
        <v>1654926</v>
      </c>
      <c r="G318" s="21">
        <v>1697832</v>
      </c>
      <c r="H318" s="21">
        <v>1697832</v>
      </c>
      <c r="I318" s="21"/>
      <c r="J318" s="21">
        <v>1697832</v>
      </c>
      <c r="K318" s="11"/>
      <c r="L318" s="5"/>
      <c r="M318" s="10"/>
    </row>
    <row r="319" spans="1:13" ht="22" x14ac:dyDescent="0.35">
      <c r="A319" s="11"/>
      <c r="B319" s="12"/>
      <c r="C319" s="17"/>
      <c r="D319" s="23" t="s">
        <v>483</v>
      </c>
      <c r="E319" s="16" t="s">
        <v>747</v>
      </c>
      <c r="F319" s="21">
        <v>609788</v>
      </c>
      <c r="G319" s="21">
        <v>791367</v>
      </c>
      <c r="H319" s="21">
        <v>992078</v>
      </c>
      <c r="I319" s="21"/>
      <c r="J319" s="21">
        <v>992078</v>
      </c>
      <c r="K319" s="11"/>
      <c r="L319" s="5"/>
      <c r="M319" s="10"/>
    </row>
    <row r="320" spans="1:13" x14ac:dyDescent="0.35">
      <c r="A320" s="11"/>
      <c r="B320" s="12"/>
      <c r="C320" s="13"/>
      <c r="D320" s="23" t="s">
        <v>659</v>
      </c>
      <c r="E320" s="13" t="s">
        <v>748</v>
      </c>
      <c r="F320" s="21">
        <v>3059769</v>
      </c>
      <c r="G320" s="21">
        <v>6162023</v>
      </c>
      <c r="H320" s="21">
        <v>4711596</v>
      </c>
      <c r="I320" s="21"/>
      <c r="J320" s="21">
        <v>4711596</v>
      </c>
      <c r="K320" s="11"/>
      <c r="L320" s="5"/>
      <c r="M320" s="10"/>
    </row>
    <row r="321" spans="1:13" x14ac:dyDescent="0.35">
      <c r="A321" s="11"/>
      <c r="B321" s="12"/>
      <c r="C321" s="15"/>
      <c r="D321" s="23" t="s">
        <v>743</v>
      </c>
      <c r="E321" s="16" t="s">
        <v>749</v>
      </c>
      <c r="F321" s="21">
        <v>42986</v>
      </c>
      <c r="G321" s="21">
        <v>42986</v>
      </c>
      <c r="H321" s="21">
        <v>42986</v>
      </c>
      <c r="I321" s="21"/>
      <c r="J321" s="21">
        <v>42986</v>
      </c>
      <c r="K321" s="11"/>
      <c r="L321" s="5"/>
      <c r="M321" s="10"/>
    </row>
    <row r="322" spans="1:13" x14ac:dyDescent="0.35">
      <c r="A322" s="11"/>
      <c r="B322" s="12"/>
      <c r="C322" s="17"/>
      <c r="D322" s="23" t="s">
        <v>744</v>
      </c>
      <c r="E322" s="16" t="s">
        <v>750</v>
      </c>
      <c r="F322" s="21">
        <v>290400</v>
      </c>
      <c r="G322" s="21"/>
      <c r="H322" s="21"/>
      <c r="I322" s="21"/>
      <c r="J322" s="21"/>
      <c r="K322" s="11">
        <v>2024</v>
      </c>
      <c r="L322" s="5"/>
      <c r="M322" s="10"/>
    </row>
    <row r="323" spans="1:13" x14ac:dyDescent="0.35">
      <c r="A323" s="11" t="s">
        <v>1037</v>
      </c>
      <c r="B323" s="12" t="s">
        <v>751</v>
      </c>
      <c r="C323" s="17" t="s">
        <v>752</v>
      </c>
      <c r="D323" s="23" t="s">
        <v>738</v>
      </c>
      <c r="E323" s="20" t="s">
        <v>739</v>
      </c>
      <c r="F323" s="21">
        <v>6826638</v>
      </c>
      <c r="G323" s="21">
        <v>7164843</v>
      </c>
      <c r="H323" s="21">
        <v>7976537</v>
      </c>
      <c r="I323" s="21"/>
      <c r="J323" s="21">
        <v>7976537</v>
      </c>
      <c r="K323" s="11"/>
      <c r="L323" s="5"/>
      <c r="M323" s="10"/>
    </row>
    <row r="324" spans="1:13" ht="22" x14ac:dyDescent="0.35">
      <c r="A324" s="11" t="s">
        <v>1038</v>
      </c>
      <c r="B324" s="12" t="s">
        <v>753</v>
      </c>
      <c r="C324" s="19" t="s">
        <v>754</v>
      </c>
      <c r="D324" s="23"/>
      <c r="E324" s="14" t="s">
        <v>52</v>
      </c>
      <c r="F324" s="21">
        <f>F325+F326</f>
        <v>14517152</v>
      </c>
      <c r="G324" s="21">
        <f t="shared" ref="G324:J324" si="28">G325+G326</f>
        <v>30072538</v>
      </c>
      <c r="H324" s="21">
        <f t="shared" si="28"/>
        <v>51453880</v>
      </c>
      <c r="I324" s="21"/>
      <c r="J324" s="21">
        <f t="shared" si="28"/>
        <v>51453880</v>
      </c>
      <c r="K324" s="11"/>
      <c r="L324" s="5"/>
      <c r="M324" s="10"/>
    </row>
    <row r="325" spans="1:13" ht="22" x14ac:dyDescent="0.35">
      <c r="A325" s="11"/>
      <c r="B325" s="12"/>
      <c r="C325" s="17"/>
      <c r="D325" s="23" t="s">
        <v>755</v>
      </c>
      <c r="E325" s="16" t="s">
        <v>757</v>
      </c>
      <c r="F325" s="21">
        <v>14475407</v>
      </c>
      <c r="G325" s="21">
        <v>30072538</v>
      </c>
      <c r="H325" s="21">
        <v>51453880</v>
      </c>
      <c r="I325" s="21"/>
      <c r="J325" s="21">
        <v>51453880</v>
      </c>
      <c r="K325" s="11"/>
      <c r="L325" s="5"/>
      <c r="M325" s="10"/>
    </row>
    <row r="326" spans="1:13" ht="22" x14ac:dyDescent="0.35">
      <c r="A326" s="11"/>
      <c r="B326" s="12"/>
      <c r="C326" s="13"/>
      <c r="D326" s="23" t="s">
        <v>744</v>
      </c>
      <c r="E326" s="16" t="s">
        <v>758</v>
      </c>
      <c r="F326" s="21">
        <v>41745</v>
      </c>
      <c r="G326" s="21"/>
      <c r="H326" s="21"/>
      <c r="I326" s="21"/>
      <c r="J326" s="21"/>
      <c r="K326" s="11">
        <v>2024</v>
      </c>
      <c r="L326" s="5"/>
      <c r="M326" s="10"/>
    </row>
    <row r="327" spans="1:13" ht="32.5" x14ac:dyDescent="0.35">
      <c r="A327" s="11"/>
      <c r="B327" s="12"/>
      <c r="C327" s="16"/>
      <c r="D327" s="23" t="s">
        <v>709</v>
      </c>
      <c r="E327" s="16" t="s">
        <v>759</v>
      </c>
      <c r="F327" s="43">
        <v>13200763</v>
      </c>
      <c r="G327" s="43">
        <v>27343748</v>
      </c>
      <c r="H327" s="43">
        <v>46685506</v>
      </c>
      <c r="I327" s="43"/>
      <c r="J327" s="43">
        <v>46685506</v>
      </c>
      <c r="K327" s="40"/>
      <c r="L327" s="5"/>
      <c r="M327" s="10"/>
    </row>
    <row r="328" spans="1:13" ht="43" x14ac:dyDescent="0.35">
      <c r="A328" s="11"/>
      <c r="B328" s="12"/>
      <c r="C328" s="13"/>
      <c r="D328" s="23" t="s">
        <v>585</v>
      </c>
      <c r="E328" s="16" t="s">
        <v>760</v>
      </c>
      <c r="F328" s="43">
        <v>1274644</v>
      </c>
      <c r="G328" s="43">
        <v>2728790</v>
      </c>
      <c r="H328" s="43">
        <v>4768374</v>
      </c>
      <c r="I328" s="43"/>
      <c r="J328" s="43">
        <v>4768374</v>
      </c>
      <c r="K328" s="40"/>
      <c r="L328" s="5"/>
      <c r="M328" s="10"/>
    </row>
    <row r="329" spans="1:13" ht="43" x14ac:dyDescent="0.35">
      <c r="A329" s="11"/>
      <c r="B329" s="12"/>
      <c r="C329" s="16"/>
      <c r="D329" s="23" t="s">
        <v>756</v>
      </c>
      <c r="E329" s="16" t="s">
        <v>761</v>
      </c>
      <c r="F329" s="43">
        <v>41745</v>
      </c>
      <c r="G329" s="43"/>
      <c r="H329" s="43"/>
      <c r="I329" s="43"/>
      <c r="J329" s="43"/>
      <c r="K329" s="40">
        <v>2024</v>
      </c>
      <c r="L329" s="5"/>
      <c r="M329" s="10"/>
    </row>
    <row r="330" spans="1:13" x14ac:dyDescent="0.35">
      <c r="A330" s="11" t="s">
        <v>1039</v>
      </c>
      <c r="B330" s="12" t="s">
        <v>762</v>
      </c>
      <c r="C330" s="17" t="s">
        <v>763</v>
      </c>
      <c r="D330" s="23" t="s">
        <v>738</v>
      </c>
      <c r="E330" s="13" t="s">
        <v>739</v>
      </c>
      <c r="F330" s="21">
        <v>9292839</v>
      </c>
      <c r="G330" s="21">
        <v>9292839</v>
      </c>
      <c r="H330" s="21">
        <v>9292839</v>
      </c>
      <c r="I330" s="21"/>
      <c r="J330" s="21">
        <v>9292839</v>
      </c>
      <c r="K330" s="11"/>
      <c r="L330" s="5"/>
      <c r="M330" s="10"/>
    </row>
    <row r="331" spans="1:13" x14ac:dyDescent="0.35">
      <c r="A331" s="11" t="s">
        <v>1040</v>
      </c>
      <c r="B331" s="12" t="s">
        <v>764</v>
      </c>
      <c r="C331" s="17" t="s">
        <v>765</v>
      </c>
      <c r="D331" s="23"/>
      <c r="E331" s="14" t="s">
        <v>52</v>
      </c>
      <c r="F331" s="21">
        <f>F332+F333+F334+F335+F336+F337+F338</f>
        <v>12283794</v>
      </c>
      <c r="G331" s="21">
        <f t="shared" ref="G331:J331" si="29">G332+G333+G334+G335+G336+G337+G338</f>
        <v>12359348</v>
      </c>
      <c r="H331" s="21">
        <f t="shared" si="29"/>
        <v>12239291</v>
      </c>
      <c r="I331" s="21"/>
      <c r="J331" s="21">
        <f t="shared" si="29"/>
        <v>12235691</v>
      </c>
      <c r="K331" s="35"/>
      <c r="L331" s="5"/>
      <c r="M331" s="10"/>
    </row>
    <row r="332" spans="1:13" x14ac:dyDescent="0.35">
      <c r="A332" s="11"/>
      <c r="B332" s="12"/>
      <c r="C332" s="17"/>
      <c r="D332" s="23" t="s">
        <v>742</v>
      </c>
      <c r="E332" s="18" t="s">
        <v>745</v>
      </c>
      <c r="F332" s="21">
        <v>465216</v>
      </c>
      <c r="G332" s="21">
        <v>465216</v>
      </c>
      <c r="H332" s="21">
        <v>465216</v>
      </c>
      <c r="I332" s="21"/>
      <c r="J332" s="21">
        <v>465216</v>
      </c>
      <c r="K332" s="11"/>
      <c r="L332" s="5"/>
      <c r="M332" s="10"/>
    </row>
    <row r="333" spans="1:13" x14ac:dyDescent="0.35">
      <c r="A333" s="11"/>
      <c r="B333" s="12"/>
      <c r="C333" s="17"/>
      <c r="D333" s="23" t="s">
        <v>738</v>
      </c>
      <c r="E333" s="18" t="s">
        <v>739</v>
      </c>
      <c r="F333" s="21">
        <v>558734</v>
      </c>
      <c r="G333" s="21">
        <v>558734</v>
      </c>
      <c r="H333" s="21">
        <v>558734</v>
      </c>
      <c r="I333" s="21"/>
      <c r="J333" s="21">
        <v>558734</v>
      </c>
      <c r="K333" s="11"/>
      <c r="L333" s="5"/>
      <c r="M333" s="10"/>
    </row>
    <row r="334" spans="1:13" x14ac:dyDescent="0.35">
      <c r="A334" s="11"/>
      <c r="B334" s="12"/>
      <c r="C334" s="17"/>
      <c r="D334" s="23" t="s">
        <v>451</v>
      </c>
      <c r="E334" s="18" t="s">
        <v>766</v>
      </c>
      <c r="F334" s="21">
        <v>10500605</v>
      </c>
      <c r="G334" s="21">
        <v>10497409</v>
      </c>
      <c r="H334" s="21">
        <v>10494212</v>
      </c>
      <c r="I334" s="21"/>
      <c r="J334" s="21">
        <v>10494212</v>
      </c>
      <c r="K334" s="11"/>
      <c r="L334" s="5"/>
      <c r="M334" s="10"/>
    </row>
    <row r="335" spans="1:13" ht="21" x14ac:dyDescent="0.35">
      <c r="A335" s="11"/>
      <c r="B335" s="12"/>
      <c r="C335" s="17"/>
      <c r="D335" s="23" t="s">
        <v>447</v>
      </c>
      <c r="E335" s="18" t="s">
        <v>746</v>
      </c>
      <c r="F335" s="21">
        <v>293557</v>
      </c>
      <c r="G335" s="21">
        <v>290788</v>
      </c>
      <c r="H335" s="21">
        <v>316528</v>
      </c>
      <c r="I335" s="21"/>
      <c r="J335" s="21">
        <v>316528</v>
      </c>
      <c r="K335" s="11"/>
      <c r="L335" s="5"/>
      <c r="M335" s="10"/>
    </row>
    <row r="336" spans="1:13" ht="21" x14ac:dyDescent="0.35">
      <c r="A336" s="11"/>
      <c r="B336" s="12"/>
      <c r="C336" s="17"/>
      <c r="D336" s="23" t="s">
        <v>483</v>
      </c>
      <c r="E336" s="18" t="s">
        <v>747</v>
      </c>
      <c r="F336" s="21">
        <v>380951</v>
      </c>
      <c r="G336" s="21">
        <v>371115</v>
      </c>
      <c r="H336" s="21">
        <v>361615</v>
      </c>
      <c r="I336" s="21"/>
      <c r="J336" s="21">
        <v>358015</v>
      </c>
      <c r="K336" s="11"/>
      <c r="L336" s="5"/>
      <c r="M336" s="10"/>
    </row>
    <row r="337" spans="1:13" x14ac:dyDescent="0.35">
      <c r="A337" s="11"/>
      <c r="B337" s="12"/>
      <c r="C337" s="17"/>
      <c r="D337" s="23" t="s">
        <v>743</v>
      </c>
      <c r="E337" s="18" t="s">
        <v>749</v>
      </c>
      <c r="F337" s="21">
        <v>42986</v>
      </c>
      <c r="G337" s="21">
        <v>42986</v>
      </c>
      <c r="H337" s="21">
        <v>42986</v>
      </c>
      <c r="I337" s="21"/>
      <c r="J337" s="21">
        <v>42986</v>
      </c>
      <c r="K337" s="11"/>
      <c r="L337" s="5"/>
      <c r="M337" s="10"/>
    </row>
    <row r="338" spans="1:13" ht="42" x14ac:dyDescent="0.35">
      <c r="A338" s="11"/>
      <c r="B338" s="12"/>
      <c r="C338" s="17"/>
      <c r="D338" s="23" t="s">
        <v>744</v>
      </c>
      <c r="E338" s="18" t="s">
        <v>767</v>
      </c>
      <c r="F338" s="21">
        <v>41745</v>
      </c>
      <c r="G338" s="21">
        <v>133100</v>
      </c>
      <c r="H338" s="21"/>
      <c r="I338" s="21"/>
      <c r="J338" s="21"/>
      <c r="K338" s="11">
        <v>2025</v>
      </c>
      <c r="L338" s="5"/>
      <c r="M338" s="10"/>
    </row>
    <row r="339" spans="1:13" ht="42" x14ac:dyDescent="0.35">
      <c r="A339" s="11"/>
      <c r="B339" s="12"/>
      <c r="C339" s="17"/>
      <c r="D339" s="23" t="s">
        <v>756</v>
      </c>
      <c r="E339" s="18" t="s">
        <v>768</v>
      </c>
      <c r="F339" s="21">
        <v>41745</v>
      </c>
      <c r="G339" s="21"/>
      <c r="H339" s="21"/>
      <c r="I339" s="21"/>
      <c r="J339" s="21"/>
      <c r="K339" s="11">
        <v>2024</v>
      </c>
      <c r="L339" s="5"/>
      <c r="M339" s="10"/>
    </row>
    <row r="340" spans="1:13" ht="22" x14ac:dyDescent="0.35">
      <c r="A340" s="11" t="s">
        <v>1041</v>
      </c>
      <c r="B340" s="12" t="s">
        <v>769</v>
      </c>
      <c r="C340" s="16" t="s">
        <v>770</v>
      </c>
      <c r="D340" s="23"/>
      <c r="E340" s="14" t="s">
        <v>52</v>
      </c>
      <c r="F340" s="21">
        <f>F341+F342+F343</f>
        <v>1262438</v>
      </c>
      <c r="G340" s="21">
        <f t="shared" ref="G340:J340" si="30">G341+G342+G343</f>
        <v>1262438</v>
      </c>
      <c r="H340" s="21">
        <f t="shared" si="30"/>
        <v>1262438</v>
      </c>
      <c r="I340" s="21"/>
      <c r="J340" s="21">
        <f t="shared" si="30"/>
        <v>1262438</v>
      </c>
      <c r="K340" s="11"/>
      <c r="L340" s="5"/>
      <c r="M340" s="10"/>
    </row>
    <row r="341" spans="1:13" x14ac:dyDescent="0.35">
      <c r="A341" s="11"/>
      <c r="B341" s="12"/>
      <c r="C341" s="17"/>
      <c r="D341" s="23" t="s">
        <v>771</v>
      </c>
      <c r="E341" s="18" t="s">
        <v>772</v>
      </c>
      <c r="F341" s="21">
        <v>615532</v>
      </c>
      <c r="G341" s="21">
        <v>615532</v>
      </c>
      <c r="H341" s="21">
        <v>615532</v>
      </c>
      <c r="I341" s="21"/>
      <c r="J341" s="21">
        <v>615532</v>
      </c>
      <c r="K341" s="11"/>
      <c r="L341" s="5"/>
      <c r="M341" s="10"/>
    </row>
    <row r="342" spans="1:13" x14ac:dyDescent="0.35">
      <c r="A342" s="11"/>
      <c r="B342" s="12"/>
      <c r="C342" s="17"/>
      <c r="D342" s="23" t="s">
        <v>744</v>
      </c>
      <c r="E342" s="18" t="s">
        <v>750</v>
      </c>
      <c r="F342" s="21">
        <v>261025</v>
      </c>
      <c r="G342" s="21">
        <v>261025</v>
      </c>
      <c r="H342" s="21">
        <v>261025</v>
      </c>
      <c r="I342" s="21"/>
      <c r="J342" s="21">
        <v>261025</v>
      </c>
      <c r="K342" s="11"/>
      <c r="L342" s="5"/>
      <c r="M342" s="10"/>
    </row>
    <row r="343" spans="1:13" ht="21" x14ac:dyDescent="0.35">
      <c r="A343" s="11"/>
      <c r="B343" s="12"/>
      <c r="C343" s="15"/>
      <c r="D343" s="23" t="s">
        <v>756</v>
      </c>
      <c r="E343" s="18" t="s">
        <v>773</v>
      </c>
      <c r="F343" s="21">
        <v>385881</v>
      </c>
      <c r="G343" s="21">
        <v>385881</v>
      </c>
      <c r="H343" s="21">
        <v>385881</v>
      </c>
      <c r="I343" s="21"/>
      <c r="J343" s="21">
        <v>385881</v>
      </c>
      <c r="K343" s="11"/>
      <c r="L343" s="5"/>
      <c r="M343" s="10"/>
    </row>
    <row r="344" spans="1:13" ht="22" x14ac:dyDescent="0.35">
      <c r="A344" s="11" t="s">
        <v>1042</v>
      </c>
      <c r="B344" s="12" t="s">
        <v>774</v>
      </c>
      <c r="C344" s="16" t="s">
        <v>775</v>
      </c>
      <c r="D344" s="23"/>
      <c r="E344" s="18"/>
      <c r="F344" s="21">
        <f>F345+F346+F347+F348+F350+F351+F352+F354+F355</f>
        <v>7687776</v>
      </c>
      <c r="G344" s="21">
        <f t="shared" ref="G344:J344" si="31">G345+G346+G347+G348+G350+G351+G352+G354+G355</f>
        <v>7827444</v>
      </c>
      <c r="H344" s="21">
        <f t="shared" si="31"/>
        <v>8179762</v>
      </c>
      <c r="I344" s="21"/>
      <c r="J344" s="21">
        <f t="shared" si="31"/>
        <v>8179762</v>
      </c>
      <c r="K344" s="11"/>
      <c r="L344" s="5"/>
      <c r="M344" s="10"/>
    </row>
    <row r="345" spans="1:13" x14ac:dyDescent="0.35">
      <c r="A345" s="11"/>
      <c r="B345" s="12"/>
      <c r="C345" s="13"/>
      <c r="D345" s="23" t="s">
        <v>771</v>
      </c>
      <c r="E345" s="16" t="s">
        <v>772</v>
      </c>
      <c r="F345" s="21">
        <v>4904947</v>
      </c>
      <c r="G345" s="21">
        <v>4904947</v>
      </c>
      <c r="H345" s="21">
        <v>4904947</v>
      </c>
      <c r="I345" s="21"/>
      <c r="J345" s="21">
        <v>4904947</v>
      </c>
      <c r="K345" s="11"/>
      <c r="L345" s="5"/>
      <c r="M345" s="10"/>
    </row>
    <row r="346" spans="1:13" ht="34" customHeight="1" x14ac:dyDescent="0.35">
      <c r="A346" s="11"/>
      <c r="B346" s="12"/>
      <c r="C346" s="15"/>
      <c r="D346" s="23" t="s">
        <v>776</v>
      </c>
      <c r="E346" s="16" t="s">
        <v>789</v>
      </c>
      <c r="F346" s="21">
        <v>399243</v>
      </c>
      <c r="G346" s="21">
        <v>399243</v>
      </c>
      <c r="H346" s="21">
        <v>399243</v>
      </c>
      <c r="I346" s="21"/>
      <c r="J346" s="21">
        <v>399243</v>
      </c>
      <c r="K346" s="11"/>
      <c r="L346" s="5"/>
      <c r="M346" s="10"/>
    </row>
    <row r="347" spans="1:13" x14ac:dyDescent="0.35">
      <c r="A347" s="11"/>
      <c r="B347" s="12"/>
      <c r="C347" s="17"/>
      <c r="D347" s="23" t="s">
        <v>777</v>
      </c>
      <c r="E347" s="16" t="s">
        <v>780</v>
      </c>
      <c r="F347" s="21">
        <v>145233</v>
      </c>
      <c r="G347" s="21">
        <v>145233</v>
      </c>
      <c r="H347" s="21">
        <v>145233</v>
      </c>
      <c r="I347" s="21"/>
      <c r="J347" s="21">
        <v>145233</v>
      </c>
      <c r="K347" s="11"/>
      <c r="L347" s="5"/>
      <c r="M347" s="10"/>
    </row>
    <row r="348" spans="1:13" x14ac:dyDescent="0.35">
      <c r="A348" s="11"/>
      <c r="B348" s="12"/>
      <c r="C348" s="15"/>
      <c r="D348" s="23" t="s">
        <v>778</v>
      </c>
      <c r="E348" s="16" t="s">
        <v>781</v>
      </c>
      <c r="F348" s="21">
        <v>117510</v>
      </c>
      <c r="G348" s="21">
        <v>117510</v>
      </c>
      <c r="H348" s="21">
        <v>117510</v>
      </c>
      <c r="I348" s="21"/>
      <c r="J348" s="21">
        <v>117510</v>
      </c>
      <c r="K348" s="11"/>
      <c r="L348" s="5"/>
      <c r="M348" s="10"/>
    </row>
    <row r="349" spans="1:13" x14ac:dyDescent="0.35">
      <c r="A349" s="11"/>
      <c r="B349" s="12"/>
      <c r="C349" s="16"/>
      <c r="D349" s="23" t="s">
        <v>451</v>
      </c>
      <c r="E349" s="16" t="s">
        <v>782</v>
      </c>
      <c r="F349" s="21">
        <v>64716</v>
      </c>
      <c r="G349" s="21">
        <v>71591</v>
      </c>
      <c r="H349" s="21">
        <v>86472</v>
      </c>
      <c r="I349" s="21"/>
      <c r="J349" s="21">
        <v>71226</v>
      </c>
      <c r="K349" s="11"/>
      <c r="L349" s="5"/>
      <c r="M349" s="10"/>
    </row>
    <row r="350" spans="1:13" ht="22" x14ac:dyDescent="0.35">
      <c r="A350" s="11"/>
      <c r="B350" s="12"/>
      <c r="C350" s="17"/>
      <c r="D350" s="23" t="s">
        <v>481</v>
      </c>
      <c r="E350" s="16" t="s">
        <v>783</v>
      </c>
      <c r="F350" s="21">
        <v>47986</v>
      </c>
      <c r="G350" s="21">
        <v>47986</v>
      </c>
      <c r="H350" s="21">
        <v>47986</v>
      </c>
      <c r="I350" s="21"/>
      <c r="J350" s="21">
        <v>47986</v>
      </c>
      <c r="K350" s="11"/>
      <c r="L350" s="5"/>
      <c r="M350" s="10"/>
    </row>
    <row r="351" spans="1:13" ht="22" x14ac:dyDescent="0.35">
      <c r="A351" s="11"/>
      <c r="B351" s="12"/>
      <c r="C351" s="15"/>
      <c r="D351" s="23" t="s">
        <v>447</v>
      </c>
      <c r="E351" s="16" t="s">
        <v>746</v>
      </c>
      <c r="F351" s="21">
        <v>21721</v>
      </c>
      <c r="G351" s="21">
        <v>21721</v>
      </c>
      <c r="H351" s="21">
        <v>21721</v>
      </c>
      <c r="I351" s="21"/>
      <c r="J351" s="21">
        <v>21721</v>
      </c>
      <c r="K351" s="11"/>
      <c r="L351" s="5"/>
      <c r="M351" s="10"/>
    </row>
    <row r="352" spans="1:13" x14ac:dyDescent="0.35">
      <c r="A352" s="11"/>
      <c r="B352" s="12"/>
      <c r="C352" s="16"/>
      <c r="D352" s="23" t="s">
        <v>743</v>
      </c>
      <c r="E352" s="16" t="s">
        <v>749</v>
      </c>
      <c r="F352" s="21">
        <v>78311</v>
      </c>
      <c r="G352" s="21">
        <v>78311</v>
      </c>
      <c r="H352" s="21">
        <v>78311</v>
      </c>
      <c r="I352" s="21"/>
      <c r="J352" s="21">
        <v>78311</v>
      </c>
      <c r="K352" s="11"/>
      <c r="L352" s="5"/>
      <c r="M352" s="10"/>
    </row>
    <row r="353" spans="1:13" ht="22" x14ac:dyDescent="0.35">
      <c r="A353" s="11"/>
      <c r="B353" s="12"/>
      <c r="C353" s="13"/>
      <c r="D353" s="23" t="s">
        <v>744</v>
      </c>
      <c r="E353" s="16" t="s">
        <v>758</v>
      </c>
      <c r="F353" s="21">
        <v>251207</v>
      </c>
      <c r="G353" s="21">
        <v>251207</v>
      </c>
      <c r="H353" s="21">
        <v>251207</v>
      </c>
      <c r="I353" s="21"/>
      <c r="J353" s="21">
        <v>251207</v>
      </c>
      <c r="K353" s="11"/>
      <c r="L353" s="5"/>
      <c r="M353" s="10"/>
    </row>
    <row r="354" spans="1:13" x14ac:dyDescent="0.35">
      <c r="A354" s="11"/>
      <c r="B354" s="12"/>
      <c r="C354" s="16"/>
      <c r="D354" s="23" t="s">
        <v>779</v>
      </c>
      <c r="E354" s="16" t="s">
        <v>784</v>
      </c>
      <c r="F354" s="21">
        <v>102026</v>
      </c>
      <c r="G354" s="21">
        <v>102026</v>
      </c>
      <c r="H354" s="21">
        <v>102026</v>
      </c>
      <c r="I354" s="21"/>
      <c r="J354" s="21">
        <v>102026</v>
      </c>
      <c r="K354" s="11"/>
      <c r="L354" s="5"/>
      <c r="M354" s="10"/>
    </row>
    <row r="355" spans="1:13" ht="53.5" x14ac:dyDescent="0.35">
      <c r="A355" s="11"/>
      <c r="B355" s="12"/>
      <c r="C355" s="16"/>
      <c r="D355" s="23" t="s">
        <v>756</v>
      </c>
      <c r="E355" s="16" t="s">
        <v>785</v>
      </c>
      <c r="F355" s="21">
        <v>1870799</v>
      </c>
      <c r="G355" s="21">
        <v>2010467</v>
      </c>
      <c r="H355" s="21">
        <v>2362785</v>
      </c>
      <c r="I355" s="21"/>
      <c r="J355" s="21">
        <v>2362785</v>
      </c>
      <c r="K355" s="11"/>
      <c r="L355" s="5"/>
      <c r="M355" s="10"/>
    </row>
    <row r="356" spans="1:13" x14ac:dyDescent="0.35">
      <c r="A356" s="11" t="s">
        <v>1043</v>
      </c>
      <c r="B356" s="12" t="s">
        <v>786</v>
      </c>
      <c r="C356" s="13" t="s">
        <v>787</v>
      </c>
      <c r="D356" s="23"/>
      <c r="E356" s="14" t="s">
        <v>52</v>
      </c>
      <c r="F356" s="21">
        <f>F357+F358+F359+F360+F361+F362+F363+F364+F365+F366</f>
        <v>15649456</v>
      </c>
      <c r="G356" s="21">
        <f t="shared" ref="G356:J356" si="32">G357+G358+G359+G360+G361+G362+G363+G364+G365+G366</f>
        <v>15632501</v>
      </c>
      <c r="H356" s="21">
        <f t="shared" si="32"/>
        <v>15632501</v>
      </c>
      <c r="I356" s="21"/>
      <c r="J356" s="21">
        <f t="shared" si="32"/>
        <v>13132501</v>
      </c>
      <c r="K356" s="11"/>
      <c r="L356" s="5"/>
      <c r="M356" s="10"/>
    </row>
    <row r="357" spans="1:13" x14ac:dyDescent="0.35">
      <c r="A357" s="11"/>
      <c r="B357" s="12"/>
      <c r="C357" s="13"/>
      <c r="D357" s="23" t="s">
        <v>771</v>
      </c>
      <c r="E357" s="16" t="s">
        <v>772</v>
      </c>
      <c r="F357" s="21">
        <v>8845537</v>
      </c>
      <c r="G357" s="21">
        <v>9434537</v>
      </c>
      <c r="H357" s="21">
        <v>9399537</v>
      </c>
      <c r="I357" s="21"/>
      <c r="J357" s="21">
        <v>7807537</v>
      </c>
      <c r="K357" s="11"/>
      <c r="L357" s="5"/>
      <c r="M357" s="10"/>
    </row>
    <row r="358" spans="1:13" ht="32.5" x14ac:dyDescent="0.35">
      <c r="A358" s="11"/>
      <c r="B358" s="12"/>
      <c r="C358" s="15"/>
      <c r="D358" s="23" t="s">
        <v>776</v>
      </c>
      <c r="E358" s="16" t="s">
        <v>789</v>
      </c>
      <c r="F358" s="21">
        <v>747119</v>
      </c>
      <c r="G358" s="21">
        <v>816119</v>
      </c>
      <c r="H358" s="21">
        <v>702119</v>
      </c>
      <c r="I358" s="21"/>
      <c r="J358" s="21">
        <v>617119</v>
      </c>
      <c r="K358" s="11"/>
      <c r="L358" s="5"/>
      <c r="M358" s="10"/>
    </row>
    <row r="359" spans="1:13" x14ac:dyDescent="0.35">
      <c r="A359" s="11"/>
      <c r="B359" s="12"/>
      <c r="C359" s="17"/>
      <c r="D359" s="23" t="s">
        <v>777</v>
      </c>
      <c r="E359" s="16" t="s">
        <v>780</v>
      </c>
      <c r="F359" s="21">
        <v>385115</v>
      </c>
      <c r="G359" s="21">
        <v>385115</v>
      </c>
      <c r="H359" s="21">
        <v>385115</v>
      </c>
      <c r="I359" s="21"/>
      <c r="J359" s="21">
        <v>385115</v>
      </c>
      <c r="K359" s="11"/>
      <c r="L359" s="5"/>
      <c r="M359" s="10"/>
    </row>
    <row r="360" spans="1:13" x14ac:dyDescent="0.35">
      <c r="A360" s="11"/>
      <c r="B360" s="12"/>
      <c r="C360" s="15"/>
      <c r="D360" s="23" t="s">
        <v>788</v>
      </c>
      <c r="E360" s="16" t="s">
        <v>781</v>
      </c>
      <c r="F360" s="21">
        <v>1097762</v>
      </c>
      <c r="G360" s="21">
        <v>1097762</v>
      </c>
      <c r="H360" s="21">
        <v>1097762</v>
      </c>
      <c r="I360" s="21"/>
      <c r="J360" s="21">
        <v>1097762</v>
      </c>
      <c r="K360" s="11"/>
      <c r="L360" s="5"/>
      <c r="M360" s="10"/>
    </row>
    <row r="361" spans="1:13" ht="22" x14ac:dyDescent="0.35">
      <c r="A361" s="11"/>
      <c r="B361" s="12"/>
      <c r="C361" s="16"/>
      <c r="D361" s="23" t="s">
        <v>481</v>
      </c>
      <c r="E361" s="16" t="s">
        <v>783</v>
      </c>
      <c r="F361" s="21">
        <v>455954</v>
      </c>
      <c r="G361" s="21">
        <v>455954</v>
      </c>
      <c r="H361" s="21">
        <v>455954</v>
      </c>
      <c r="I361" s="21"/>
      <c r="J361" s="21">
        <v>455954</v>
      </c>
      <c r="K361" s="11"/>
      <c r="L361" s="5"/>
      <c r="M361" s="10"/>
    </row>
    <row r="362" spans="1:13" ht="22" x14ac:dyDescent="0.35">
      <c r="A362" s="11"/>
      <c r="B362" s="12"/>
      <c r="C362" s="16"/>
      <c r="D362" s="23" t="s">
        <v>447</v>
      </c>
      <c r="E362" s="16" t="s">
        <v>746</v>
      </c>
      <c r="F362" s="21">
        <v>205174</v>
      </c>
      <c r="G362" s="21">
        <v>205174</v>
      </c>
      <c r="H362" s="21">
        <v>205174</v>
      </c>
      <c r="I362" s="21"/>
      <c r="J362" s="21">
        <v>205174</v>
      </c>
      <c r="K362" s="11"/>
      <c r="L362" s="5"/>
      <c r="M362" s="10"/>
    </row>
    <row r="363" spans="1:13" x14ac:dyDescent="0.35">
      <c r="A363" s="11"/>
      <c r="B363" s="12"/>
      <c r="C363" s="15"/>
      <c r="D363" s="23" t="s">
        <v>743</v>
      </c>
      <c r="E363" s="16" t="s">
        <v>749</v>
      </c>
      <c r="F363" s="21">
        <v>219884</v>
      </c>
      <c r="G363" s="21">
        <v>219884</v>
      </c>
      <c r="H363" s="21">
        <v>219884</v>
      </c>
      <c r="I363" s="21"/>
      <c r="J363" s="21">
        <v>219884</v>
      </c>
      <c r="K363" s="11"/>
      <c r="L363" s="5"/>
      <c r="M363" s="10"/>
    </row>
    <row r="364" spans="1:13" x14ac:dyDescent="0.35">
      <c r="A364" s="11"/>
      <c r="B364" s="12"/>
      <c r="C364" s="17"/>
      <c r="D364" s="23" t="s">
        <v>744</v>
      </c>
      <c r="E364" s="16" t="s">
        <v>750</v>
      </c>
      <c r="F364" s="21">
        <v>1879819</v>
      </c>
      <c r="G364" s="21">
        <v>1221819</v>
      </c>
      <c r="H364" s="21">
        <v>1370819</v>
      </c>
      <c r="I364" s="21"/>
      <c r="J364" s="21">
        <v>547819</v>
      </c>
      <c r="K364" s="11"/>
      <c r="L364" s="5"/>
      <c r="M364" s="10"/>
    </row>
    <row r="365" spans="1:13" x14ac:dyDescent="0.35">
      <c r="A365" s="11"/>
      <c r="B365" s="12"/>
      <c r="C365" s="15"/>
      <c r="D365" s="23" t="s">
        <v>779</v>
      </c>
      <c r="E365" s="16" t="s">
        <v>784</v>
      </c>
      <c r="F365" s="21">
        <v>163586</v>
      </c>
      <c r="G365" s="21">
        <v>163586</v>
      </c>
      <c r="H365" s="21">
        <v>163586</v>
      </c>
      <c r="I365" s="21"/>
      <c r="J365" s="21">
        <v>163586</v>
      </c>
      <c r="K365" s="11"/>
      <c r="L365" s="5"/>
      <c r="M365" s="10"/>
    </row>
    <row r="366" spans="1:13" ht="22" x14ac:dyDescent="0.35">
      <c r="A366" s="11"/>
      <c r="B366" s="12"/>
      <c r="C366" s="13"/>
      <c r="D366" s="23" t="s">
        <v>756</v>
      </c>
      <c r="E366" s="16" t="s">
        <v>773</v>
      </c>
      <c r="F366" s="21">
        <v>1649506</v>
      </c>
      <c r="G366" s="21">
        <v>1632551</v>
      </c>
      <c r="H366" s="21">
        <v>1632551</v>
      </c>
      <c r="I366" s="21"/>
      <c r="J366" s="21">
        <v>1632551</v>
      </c>
      <c r="K366" s="11"/>
      <c r="L366" s="5"/>
      <c r="M366" s="10"/>
    </row>
    <row r="367" spans="1:13" x14ac:dyDescent="0.35">
      <c r="A367" s="11" t="s">
        <v>1044</v>
      </c>
      <c r="B367" s="12" t="s">
        <v>790</v>
      </c>
      <c r="C367" s="13" t="s">
        <v>791</v>
      </c>
      <c r="D367" s="23"/>
      <c r="E367" s="20"/>
      <c r="F367" s="21">
        <f>F368+F369</f>
        <v>30036179</v>
      </c>
      <c r="G367" s="21">
        <f t="shared" ref="G367:J367" si="33">G368+G369</f>
        <v>30000000</v>
      </c>
      <c r="H367" s="21">
        <f t="shared" si="33"/>
        <v>30000000</v>
      </c>
      <c r="I367" s="21"/>
      <c r="J367" s="21">
        <f t="shared" si="33"/>
        <v>30000000</v>
      </c>
      <c r="K367" s="11"/>
      <c r="L367" s="5"/>
      <c r="M367" s="10"/>
    </row>
    <row r="368" spans="1:13" x14ac:dyDescent="0.35">
      <c r="A368" s="11"/>
      <c r="B368" s="12"/>
      <c r="C368" s="16"/>
      <c r="D368" s="23" t="s">
        <v>742</v>
      </c>
      <c r="E368" s="13" t="s">
        <v>745</v>
      </c>
      <c r="F368" s="21">
        <v>30000000</v>
      </c>
      <c r="G368" s="21">
        <v>30000000</v>
      </c>
      <c r="H368" s="21">
        <v>30000000</v>
      </c>
      <c r="I368" s="21"/>
      <c r="J368" s="21">
        <v>30000000</v>
      </c>
      <c r="K368" s="11"/>
      <c r="L368" s="5"/>
      <c r="M368" s="10"/>
    </row>
    <row r="369" spans="1:13" ht="22" x14ac:dyDescent="0.35">
      <c r="A369" s="11"/>
      <c r="B369" s="12"/>
      <c r="C369" s="15"/>
      <c r="D369" s="23" t="s">
        <v>744</v>
      </c>
      <c r="E369" s="16" t="s">
        <v>758</v>
      </c>
      <c r="F369" s="21">
        <v>36179</v>
      </c>
      <c r="G369" s="21"/>
      <c r="H369" s="21"/>
      <c r="I369" s="21"/>
      <c r="J369" s="21"/>
      <c r="K369" s="11">
        <v>2024</v>
      </c>
      <c r="L369" s="5"/>
      <c r="M369" s="10"/>
    </row>
    <row r="370" spans="1:13" ht="43" x14ac:dyDescent="0.35">
      <c r="A370" s="11"/>
      <c r="B370" s="12"/>
      <c r="C370" s="17"/>
      <c r="D370" s="23" t="s">
        <v>756</v>
      </c>
      <c r="E370" s="16" t="s">
        <v>761</v>
      </c>
      <c r="F370" s="21">
        <v>36179</v>
      </c>
      <c r="G370" s="21"/>
      <c r="H370" s="21"/>
      <c r="I370" s="21"/>
      <c r="J370" s="21"/>
      <c r="K370" s="11">
        <v>2024</v>
      </c>
      <c r="L370" s="5"/>
      <c r="M370" s="10"/>
    </row>
    <row r="371" spans="1:13" x14ac:dyDescent="0.35">
      <c r="A371" s="58" t="s">
        <v>20</v>
      </c>
      <c r="B371" s="59"/>
      <c r="C371" s="59"/>
      <c r="D371" s="59"/>
      <c r="E371" s="60"/>
      <c r="F371" s="33">
        <f>F372+F379+F380+F384+F385+F386+F387+F388+F389+F390+F391+F392+F393+F397+F408</f>
        <v>21254213</v>
      </c>
      <c r="G371" s="33">
        <f t="shared" ref="G371:J371" si="34">G372+G379+G380+G384+G385+G386+G387+G388+G389+G390+G391+G392+G393+G397+G408</f>
        <v>18780654</v>
      </c>
      <c r="H371" s="33">
        <f t="shared" si="34"/>
        <v>19117899</v>
      </c>
      <c r="I371" s="33"/>
      <c r="J371" s="33">
        <f t="shared" si="34"/>
        <v>18728481</v>
      </c>
      <c r="K371" s="34"/>
      <c r="L371" s="5"/>
      <c r="M371" s="10"/>
    </row>
    <row r="372" spans="1:13" ht="22" x14ac:dyDescent="0.35">
      <c r="A372" s="11" t="s">
        <v>1045</v>
      </c>
      <c r="B372" s="12" t="s">
        <v>686</v>
      </c>
      <c r="C372" s="19" t="s">
        <v>687</v>
      </c>
      <c r="D372" s="23"/>
      <c r="E372" s="22" t="s">
        <v>52</v>
      </c>
      <c r="F372" s="21">
        <f>F373+F374+F375+F376+F377+F378</f>
        <v>8945840</v>
      </c>
      <c r="G372" s="21">
        <f t="shared" ref="G372:J372" si="35">G373+G374+G375+G376+G377+G378</f>
        <v>8745840</v>
      </c>
      <c r="H372" s="21">
        <f t="shared" si="35"/>
        <v>8745840</v>
      </c>
      <c r="I372" s="21"/>
      <c r="J372" s="21">
        <f t="shared" si="35"/>
        <v>8745840</v>
      </c>
      <c r="K372" s="11"/>
      <c r="L372" s="5"/>
      <c r="M372" s="10"/>
    </row>
    <row r="373" spans="1:13" x14ac:dyDescent="0.35">
      <c r="A373" s="11"/>
      <c r="B373" s="12"/>
      <c r="C373" s="17"/>
      <c r="D373" s="23" t="s">
        <v>688</v>
      </c>
      <c r="E373" s="13" t="s">
        <v>690</v>
      </c>
      <c r="F373" s="21">
        <v>151891</v>
      </c>
      <c r="G373" s="21">
        <v>151891</v>
      </c>
      <c r="H373" s="21">
        <v>151891</v>
      </c>
      <c r="I373" s="21"/>
      <c r="J373" s="21">
        <v>151891</v>
      </c>
      <c r="K373" s="11"/>
      <c r="L373" s="5"/>
      <c r="M373" s="10"/>
    </row>
    <row r="374" spans="1:13" x14ac:dyDescent="0.35">
      <c r="A374" s="11"/>
      <c r="B374" s="12"/>
      <c r="C374" s="17"/>
      <c r="D374" s="23" t="s">
        <v>531</v>
      </c>
      <c r="E374" s="13" t="s">
        <v>691</v>
      </c>
      <c r="F374" s="21">
        <v>2909870</v>
      </c>
      <c r="G374" s="21">
        <v>2909870</v>
      </c>
      <c r="H374" s="21">
        <v>2909870</v>
      </c>
      <c r="I374" s="21"/>
      <c r="J374" s="21">
        <v>2909870</v>
      </c>
      <c r="K374" s="11"/>
      <c r="L374" s="5"/>
      <c r="M374" s="10"/>
    </row>
    <row r="375" spans="1:13" x14ac:dyDescent="0.35">
      <c r="A375" s="11"/>
      <c r="B375" s="12"/>
      <c r="C375" s="17"/>
      <c r="D375" s="23" t="s">
        <v>202</v>
      </c>
      <c r="E375" s="13" t="s">
        <v>692</v>
      </c>
      <c r="F375" s="21">
        <v>1073682</v>
      </c>
      <c r="G375" s="21">
        <v>1073682</v>
      </c>
      <c r="H375" s="21">
        <v>1073682</v>
      </c>
      <c r="I375" s="21"/>
      <c r="J375" s="21">
        <v>1073682</v>
      </c>
      <c r="K375" s="11"/>
      <c r="L375" s="5"/>
      <c r="M375" s="10"/>
    </row>
    <row r="376" spans="1:13" x14ac:dyDescent="0.35">
      <c r="A376" s="11"/>
      <c r="B376" s="12"/>
      <c r="C376" s="17"/>
      <c r="D376" s="23" t="s">
        <v>689</v>
      </c>
      <c r="E376" s="13" t="s">
        <v>693</v>
      </c>
      <c r="F376" s="21">
        <v>349909</v>
      </c>
      <c r="G376" s="21">
        <v>349909</v>
      </c>
      <c r="H376" s="21">
        <v>349909</v>
      </c>
      <c r="I376" s="21"/>
      <c r="J376" s="21">
        <v>349909</v>
      </c>
      <c r="K376" s="11"/>
      <c r="L376" s="5"/>
      <c r="M376" s="10"/>
    </row>
    <row r="377" spans="1:13" x14ac:dyDescent="0.35">
      <c r="A377" s="11"/>
      <c r="B377" s="12"/>
      <c r="C377" s="17"/>
      <c r="D377" s="23" t="s">
        <v>101</v>
      </c>
      <c r="E377" s="13" t="s">
        <v>694</v>
      </c>
      <c r="F377" s="21">
        <v>1565068</v>
      </c>
      <c r="G377" s="21">
        <v>1565068</v>
      </c>
      <c r="H377" s="21">
        <v>1565068</v>
      </c>
      <c r="I377" s="21"/>
      <c r="J377" s="21">
        <v>1565068</v>
      </c>
      <c r="K377" s="11"/>
      <c r="L377" s="5"/>
      <c r="M377" s="10"/>
    </row>
    <row r="378" spans="1:13" x14ac:dyDescent="0.35">
      <c r="A378" s="11"/>
      <c r="B378" s="12"/>
      <c r="C378" s="17"/>
      <c r="D378" s="23" t="s">
        <v>96</v>
      </c>
      <c r="E378" s="13" t="s">
        <v>95</v>
      </c>
      <c r="F378" s="21">
        <v>2895420</v>
      </c>
      <c r="G378" s="21">
        <v>2695420</v>
      </c>
      <c r="H378" s="21">
        <v>2695420</v>
      </c>
      <c r="I378" s="21"/>
      <c r="J378" s="21">
        <v>2695420</v>
      </c>
      <c r="K378" s="11"/>
      <c r="L378" s="5"/>
      <c r="M378" s="10"/>
    </row>
    <row r="379" spans="1:13" ht="22" x14ac:dyDescent="0.35">
      <c r="A379" s="11" t="s">
        <v>1046</v>
      </c>
      <c r="B379" s="12" t="s">
        <v>695</v>
      </c>
      <c r="C379" s="19" t="s">
        <v>696</v>
      </c>
      <c r="D379" s="23" t="s">
        <v>96</v>
      </c>
      <c r="E379" s="13" t="s">
        <v>95</v>
      </c>
      <c r="F379" s="21">
        <v>597056</v>
      </c>
      <c r="G379" s="21">
        <v>423865</v>
      </c>
      <c r="H379" s="21">
        <v>400343</v>
      </c>
      <c r="I379" s="21"/>
      <c r="J379" s="21">
        <v>385486</v>
      </c>
      <c r="K379" s="11"/>
      <c r="L379" s="5"/>
      <c r="M379" s="10"/>
    </row>
    <row r="380" spans="1:13" ht="32.5" x14ac:dyDescent="0.35">
      <c r="A380" s="11" t="s">
        <v>1047</v>
      </c>
      <c r="B380" s="12" t="s">
        <v>697</v>
      </c>
      <c r="C380" s="19" t="s">
        <v>698</v>
      </c>
      <c r="D380" s="37"/>
      <c r="E380" s="22" t="s">
        <v>52</v>
      </c>
      <c r="F380" s="21">
        <f>F381+F382+F383</f>
        <v>2386736</v>
      </c>
      <c r="G380" s="21">
        <f t="shared" ref="G380:J380" si="36">G381+G382+G383</f>
        <v>2352856</v>
      </c>
      <c r="H380" s="21">
        <f t="shared" si="36"/>
        <v>2352856</v>
      </c>
      <c r="I380" s="21"/>
      <c r="J380" s="21">
        <f t="shared" si="36"/>
        <v>2352856</v>
      </c>
      <c r="K380" s="11"/>
      <c r="L380" s="5"/>
      <c r="M380" s="10"/>
    </row>
    <row r="381" spans="1:13" x14ac:dyDescent="0.35">
      <c r="A381" s="11"/>
      <c r="B381" s="12"/>
      <c r="C381" s="17"/>
      <c r="D381" s="23" t="s">
        <v>688</v>
      </c>
      <c r="E381" s="17" t="s">
        <v>690</v>
      </c>
      <c r="F381" s="21">
        <v>1247779</v>
      </c>
      <c r="G381" s="21">
        <v>1247779</v>
      </c>
      <c r="H381" s="21">
        <v>1247779</v>
      </c>
      <c r="I381" s="21"/>
      <c r="J381" s="21">
        <v>1247779</v>
      </c>
      <c r="K381" s="11"/>
      <c r="L381" s="5"/>
      <c r="M381" s="10"/>
    </row>
    <row r="382" spans="1:13" x14ac:dyDescent="0.35">
      <c r="A382" s="11"/>
      <c r="B382" s="12"/>
      <c r="C382" s="17"/>
      <c r="D382" s="23" t="s">
        <v>531</v>
      </c>
      <c r="E382" s="17" t="s">
        <v>691</v>
      </c>
      <c r="F382" s="21">
        <v>902067</v>
      </c>
      <c r="G382" s="21">
        <v>868187</v>
      </c>
      <c r="H382" s="21">
        <v>868187</v>
      </c>
      <c r="I382" s="21"/>
      <c r="J382" s="21">
        <v>868187</v>
      </c>
      <c r="K382" s="11"/>
      <c r="L382" s="5"/>
      <c r="M382" s="10"/>
    </row>
    <row r="383" spans="1:13" x14ac:dyDescent="0.35">
      <c r="A383" s="11"/>
      <c r="B383" s="12"/>
      <c r="C383" s="17"/>
      <c r="D383" s="23" t="s">
        <v>1121</v>
      </c>
      <c r="E383" s="17" t="s">
        <v>699</v>
      </c>
      <c r="F383" s="21">
        <v>236890</v>
      </c>
      <c r="G383" s="21">
        <v>236890</v>
      </c>
      <c r="H383" s="21">
        <v>236890</v>
      </c>
      <c r="I383" s="21"/>
      <c r="J383" s="21">
        <v>236890</v>
      </c>
      <c r="K383" s="11"/>
      <c r="L383" s="5"/>
      <c r="M383" s="10"/>
    </row>
    <row r="384" spans="1:13" ht="22" x14ac:dyDescent="0.35">
      <c r="A384" s="11" t="s">
        <v>1048</v>
      </c>
      <c r="B384" s="12" t="s">
        <v>700</v>
      </c>
      <c r="C384" s="19" t="s">
        <v>701</v>
      </c>
      <c r="D384" s="23" t="s">
        <v>96</v>
      </c>
      <c r="E384" s="17" t="s">
        <v>95</v>
      </c>
      <c r="F384" s="21">
        <v>369330</v>
      </c>
      <c r="G384" s="21">
        <v>369330</v>
      </c>
      <c r="H384" s="21">
        <v>369330</v>
      </c>
      <c r="I384" s="21"/>
      <c r="J384" s="21">
        <v>369330</v>
      </c>
      <c r="K384" s="11"/>
      <c r="L384" s="5"/>
      <c r="M384" s="10"/>
    </row>
    <row r="385" spans="1:13" x14ac:dyDescent="0.35">
      <c r="A385" s="11" t="s">
        <v>1049</v>
      </c>
      <c r="B385" s="12" t="s">
        <v>702</v>
      </c>
      <c r="C385" s="17" t="s">
        <v>703</v>
      </c>
      <c r="D385" s="23" t="s">
        <v>705</v>
      </c>
      <c r="E385" s="17" t="s">
        <v>704</v>
      </c>
      <c r="F385" s="21">
        <v>79666</v>
      </c>
      <c r="G385" s="21">
        <v>2826</v>
      </c>
      <c r="H385" s="21">
        <v>2826</v>
      </c>
      <c r="I385" s="21"/>
      <c r="J385" s="21">
        <v>2826</v>
      </c>
      <c r="K385" s="11"/>
      <c r="L385" s="5"/>
      <c r="M385" s="10"/>
    </row>
    <row r="386" spans="1:13" x14ac:dyDescent="0.35">
      <c r="A386" s="11" t="s">
        <v>1050</v>
      </c>
      <c r="B386" s="12" t="s">
        <v>706</v>
      </c>
      <c r="C386" s="17" t="s">
        <v>707</v>
      </c>
      <c r="D386" s="23" t="s">
        <v>709</v>
      </c>
      <c r="E386" s="17" t="s">
        <v>708</v>
      </c>
      <c r="F386" s="21">
        <v>2423036</v>
      </c>
      <c r="G386" s="21">
        <v>2423036</v>
      </c>
      <c r="H386" s="21">
        <v>2423036</v>
      </c>
      <c r="I386" s="21"/>
      <c r="J386" s="21">
        <v>2423036</v>
      </c>
      <c r="K386" s="11"/>
      <c r="L386" s="5"/>
      <c r="M386" s="10"/>
    </row>
    <row r="387" spans="1:13" ht="22" x14ac:dyDescent="0.35">
      <c r="A387" s="11" t="s">
        <v>1051</v>
      </c>
      <c r="B387" s="12" t="s">
        <v>710</v>
      </c>
      <c r="C387" s="19" t="s">
        <v>711</v>
      </c>
      <c r="D387" s="23" t="s">
        <v>202</v>
      </c>
      <c r="E387" s="13" t="s">
        <v>692</v>
      </c>
      <c r="F387" s="21">
        <v>499025</v>
      </c>
      <c r="G387" s="21">
        <v>215985</v>
      </c>
      <c r="H387" s="21">
        <v>70301</v>
      </c>
      <c r="I387" s="21"/>
      <c r="J387" s="21">
        <v>70301</v>
      </c>
      <c r="K387" s="11"/>
      <c r="L387" s="5"/>
      <c r="M387" s="10"/>
    </row>
    <row r="388" spans="1:13" x14ac:dyDescent="0.35">
      <c r="A388" s="11" t="s">
        <v>1052</v>
      </c>
      <c r="B388" s="12" t="s">
        <v>712</v>
      </c>
      <c r="C388" s="17" t="s">
        <v>713</v>
      </c>
      <c r="D388" s="23" t="s">
        <v>101</v>
      </c>
      <c r="E388" s="13" t="s">
        <v>694</v>
      </c>
      <c r="F388" s="21">
        <v>209737</v>
      </c>
      <c r="G388" s="21"/>
      <c r="H388" s="21"/>
      <c r="I388" s="21"/>
      <c r="J388" s="21"/>
      <c r="K388" s="11">
        <v>2025</v>
      </c>
      <c r="L388" s="5"/>
      <c r="M388" s="10"/>
    </row>
    <row r="389" spans="1:13" x14ac:dyDescent="0.35">
      <c r="A389" s="11" t="s">
        <v>1053</v>
      </c>
      <c r="B389" s="12" t="s">
        <v>714</v>
      </c>
      <c r="C389" s="17" t="s">
        <v>715</v>
      </c>
      <c r="D389" s="23" t="s">
        <v>101</v>
      </c>
      <c r="E389" s="13" t="s">
        <v>694</v>
      </c>
      <c r="F389" s="21">
        <v>116500</v>
      </c>
      <c r="G389" s="21">
        <v>181252</v>
      </c>
      <c r="H389" s="21">
        <v>183070</v>
      </c>
      <c r="I389" s="21"/>
      <c r="J389" s="21">
        <v>183070</v>
      </c>
      <c r="K389" s="11"/>
      <c r="L389" s="5"/>
      <c r="M389" s="10"/>
    </row>
    <row r="390" spans="1:13" x14ac:dyDescent="0.35">
      <c r="A390" s="11" t="s">
        <v>1054</v>
      </c>
      <c r="B390" s="12" t="s">
        <v>716</v>
      </c>
      <c r="C390" s="17" t="s">
        <v>717</v>
      </c>
      <c r="D390" s="23" t="s">
        <v>531</v>
      </c>
      <c r="E390" s="17" t="s">
        <v>691</v>
      </c>
      <c r="F390" s="21">
        <v>132107</v>
      </c>
      <c r="G390" s="21">
        <v>132107</v>
      </c>
      <c r="H390" s="21">
        <v>132107</v>
      </c>
      <c r="I390" s="21"/>
      <c r="J390" s="21">
        <v>132107</v>
      </c>
      <c r="K390" s="11"/>
      <c r="L390" s="5"/>
      <c r="M390" s="10"/>
    </row>
    <row r="391" spans="1:13" x14ac:dyDescent="0.35">
      <c r="A391" s="11" t="s">
        <v>1055</v>
      </c>
      <c r="B391" s="12" t="s">
        <v>718</v>
      </c>
      <c r="C391" s="17" t="s">
        <v>719</v>
      </c>
      <c r="D391" s="23" t="s">
        <v>101</v>
      </c>
      <c r="E391" s="13" t="s">
        <v>694</v>
      </c>
      <c r="F391" s="21">
        <v>181984</v>
      </c>
      <c r="G391" s="21"/>
      <c r="H391" s="21"/>
      <c r="I391" s="21"/>
      <c r="J391" s="21"/>
      <c r="K391" s="11">
        <v>2024</v>
      </c>
      <c r="L391" s="5"/>
      <c r="M391" s="10"/>
    </row>
    <row r="392" spans="1:13" ht="22" x14ac:dyDescent="0.35">
      <c r="A392" s="11" t="s">
        <v>1056</v>
      </c>
      <c r="B392" s="12" t="s">
        <v>720</v>
      </c>
      <c r="C392" s="19" t="s">
        <v>721</v>
      </c>
      <c r="D392" s="23" t="s">
        <v>1121</v>
      </c>
      <c r="E392" s="17" t="s">
        <v>699</v>
      </c>
      <c r="F392" s="21">
        <v>11792</v>
      </c>
      <c r="G392" s="21">
        <v>11253</v>
      </c>
      <c r="H392" s="21">
        <v>11253</v>
      </c>
      <c r="I392" s="21"/>
      <c r="J392" s="21">
        <v>11253</v>
      </c>
      <c r="K392" s="11"/>
      <c r="L392" s="5"/>
      <c r="M392" s="10"/>
    </row>
    <row r="393" spans="1:13" x14ac:dyDescent="0.35">
      <c r="A393" s="11" t="s">
        <v>1057</v>
      </c>
      <c r="B393" s="12" t="s">
        <v>722</v>
      </c>
      <c r="C393" s="17" t="s">
        <v>723</v>
      </c>
      <c r="D393" s="23"/>
      <c r="E393" s="22" t="s">
        <v>52</v>
      </c>
      <c r="F393" s="21">
        <f>F394+F395+F396</f>
        <v>266266</v>
      </c>
      <c r="G393" s="21">
        <f t="shared" ref="G393:H393" si="37">G394+G395+G396</f>
        <v>169400</v>
      </c>
      <c r="H393" s="21">
        <f t="shared" si="37"/>
        <v>169763</v>
      </c>
      <c r="I393" s="21"/>
      <c r="J393" s="21"/>
      <c r="K393" s="11"/>
      <c r="L393" s="5"/>
      <c r="M393" s="10"/>
    </row>
    <row r="394" spans="1:13" x14ac:dyDescent="0.35">
      <c r="A394" s="11"/>
      <c r="B394" s="12"/>
      <c r="C394" s="17"/>
      <c r="D394" s="23" t="s">
        <v>724</v>
      </c>
      <c r="E394" s="13" t="s">
        <v>725</v>
      </c>
      <c r="F394" s="21">
        <v>169400</v>
      </c>
      <c r="G394" s="21">
        <v>169400</v>
      </c>
      <c r="H394" s="21">
        <v>84700</v>
      </c>
      <c r="I394" s="21"/>
      <c r="J394" s="21"/>
      <c r="K394" s="11">
        <v>2026</v>
      </c>
      <c r="L394" s="5"/>
      <c r="M394" s="10"/>
    </row>
    <row r="395" spans="1:13" x14ac:dyDescent="0.35">
      <c r="A395" s="11"/>
      <c r="B395" s="12"/>
      <c r="C395" s="17"/>
      <c r="D395" s="23" t="s">
        <v>709</v>
      </c>
      <c r="E395" s="13" t="s">
        <v>708</v>
      </c>
      <c r="F395" s="21"/>
      <c r="G395" s="21"/>
      <c r="H395" s="21">
        <v>85063</v>
      </c>
      <c r="I395" s="21"/>
      <c r="J395" s="21"/>
      <c r="K395" s="11">
        <v>2026</v>
      </c>
      <c r="L395" s="5"/>
      <c r="M395" s="10"/>
    </row>
    <row r="396" spans="1:13" x14ac:dyDescent="0.35">
      <c r="A396" s="11"/>
      <c r="B396" s="12"/>
      <c r="C396" s="17"/>
      <c r="D396" s="23" t="s">
        <v>531</v>
      </c>
      <c r="E396" s="13" t="s">
        <v>691</v>
      </c>
      <c r="F396" s="21">
        <v>96866</v>
      </c>
      <c r="G396" s="21"/>
      <c r="H396" s="21"/>
      <c r="I396" s="21"/>
      <c r="J396" s="21"/>
      <c r="K396" s="11">
        <v>2026</v>
      </c>
      <c r="L396" s="5"/>
      <c r="M396" s="10"/>
    </row>
    <row r="397" spans="1:13" x14ac:dyDescent="0.35">
      <c r="A397" s="11" t="s">
        <v>1058</v>
      </c>
      <c r="B397" s="12" t="s">
        <v>726</v>
      </c>
      <c r="C397" s="17" t="s">
        <v>727</v>
      </c>
      <c r="D397" s="23"/>
      <c r="E397" s="22" t="s">
        <v>52</v>
      </c>
      <c r="F397" s="21">
        <f>F398+F399+F400+F401+F402+F403+F404+F405+F406+F407</f>
        <v>2401362</v>
      </c>
      <c r="G397" s="21">
        <f t="shared" ref="G397:J397" si="38">G398+G399+G400+G401+G402+G403+G404+G405+G406+G407</f>
        <v>2733967</v>
      </c>
      <c r="H397" s="21">
        <f t="shared" si="38"/>
        <v>2733967</v>
      </c>
      <c r="I397" s="21"/>
      <c r="J397" s="21">
        <f t="shared" si="38"/>
        <v>2733967</v>
      </c>
      <c r="K397" s="11"/>
      <c r="L397" s="5"/>
      <c r="M397" s="10"/>
    </row>
    <row r="398" spans="1:13" x14ac:dyDescent="0.35">
      <c r="A398" s="11"/>
      <c r="B398" s="12"/>
      <c r="C398" s="17"/>
      <c r="D398" s="23" t="s">
        <v>724</v>
      </c>
      <c r="E398" s="13" t="s">
        <v>725</v>
      </c>
      <c r="F398" s="21">
        <v>1932</v>
      </c>
      <c r="G398" s="21">
        <v>1932</v>
      </c>
      <c r="H398" s="21">
        <v>1932</v>
      </c>
      <c r="I398" s="21"/>
      <c r="J398" s="21">
        <v>1932</v>
      </c>
      <c r="K398" s="11"/>
      <c r="L398" s="5"/>
      <c r="M398" s="10"/>
    </row>
    <row r="399" spans="1:13" x14ac:dyDescent="0.35">
      <c r="A399" s="11"/>
      <c r="B399" s="12"/>
      <c r="C399" s="17"/>
      <c r="D399" s="23" t="s">
        <v>730</v>
      </c>
      <c r="E399" s="13" t="s">
        <v>731</v>
      </c>
      <c r="F399" s="21">
        <v>756261</v>
      </c>
      <c r="G399" s="21">
        <v>756261</v>
      </c>
      <c r="H399" s="21">
        <v>756261</v>
      </c>
      <c r="I399" s="21"/>
      <c r="J399" s="21">
        <v>756261</v>
      </c>
      <c r="K399" s="11"/>
      <c r="L399" s="5"/>
      <c r="M399" s="10"/>
    </row>
    <row r="400" spans="1:13" x14ac:dyDescent="0.35">
      <c r="A400" s="11"/>
      <c r="B400" s="12"/>
      <c r="C400" s="17"/>
      <c r="D400" s="23" t="s">
        <v>688</v>
      </c>
      <c r="E400" s="13" t="s">
        <v>690</v>
      </c>
      <c r="F400" s="21">
        <v>9546</v>
      </c>
      <c r="G400" s="21">
        <v>9546</v>
      </c>
      <c r="H400" s="21">
        <v>9546</v>
      </c>
      <c r="I400" s="21"/>
      <c r="J400" s="21">
        <v>9546</v>
      </c>
      <c r="K400" s="11"/>
      <c r="L400" s="5"/>
      <c r="M400" s="10"/>
    </row>
    <row r="401" spans="1:13" x14ac:dyDescent="0.35">
      <c r="A401" s="11"/>
      <c r="B401" s="12"/>
      <c r="C401" s="19"/>
      <c r="D401" s="23" t="s">
        <v>705</v>
      </c>
      <c r="E401" s="13" t="s">
        <v>704</v>
      </c>
      <c r="F401" s="21">
        <v>71002</v>
      </c>
      <c r="G401" s="21">
        <v>71002</v>
      </c>
      <c r="H401" s="21">
        <v>71002</v>
      </c>
      <c r="I401" s="21"/>
      <c r="J401" s="21">
        <v>71002</v>
      </c>
      <c r="K401" s="11"/>
      <c r="L401" s="5"/>
      <c r="M401" s="10"/>
    </row>
    <row r="402" spans="1:13" x14ac:dyDescent="0.35">
      <c r="A402" s="11"/>
      <c r="B402" s="12"/>
      <c r="C402" s="19"/>
      <c r="D402" s="23" t="s">
        <v>728</v>
      </c>
      <c r="E402" s="13" t="s">
        <v>732</v>
      </c>
      <c r="F402" s="21">
        <v>3546</v>
      </c>
      <c r="G402" s="21">
        <v>3546</v>
      </c>
      <c r="H402" s="21">
        <v>3546</v>
      </c>
      <c r="I402" s="21"/>
      <c r="J402" s="21">
        <v>3546</v>
      </c>
      <c r="K402" s="11"/>
      <c r="L402" s="5"/>
      <c r="M402" s="10"/>
    </row>
    <row r="403" spans="1:13" x14ac:dyDescent="0.35">
      <c r="A403" s="11"/>
      <c r="B403" s="12"/>
      <c r="C403" s="19"/>
      <c r="D403" s="23" t="s">
        <v>709</v>
      </c>
      <c r="E403" s="13" t="s">
        <v>708</v>
      </c>
      <c r="F403" s="21">
        <v>1410045</v>
      </c>
      <c r="G403" s="21">
        <v>1742650</v>
      </c>
      <c r="H403" s="21">
        <v>1742650</v>
      </c>
      <c r="I403" s="21"/>
      <c r="J403" s="21">
        <v>1742650</v>
      </c>
      <c r="K403" s="11"/>
      <c r="L403" s="5"/>
      <c r="M403" s="10"/>
    </row>
    <row r="404" spans="1:13" x14ac:dyDescent="0.35">
      <c r="A404" s="11"/>
      <c r="B404" s="12"/>
      <c r="C404" s="19"/>
      <c r="D404" s="23" t="s">
        <v>531</v>
      </c>
      <c r="E404" s="13" t="s">
        <v>691</v>
      </c>
      <c r="F404" s="21">
        <v>116636</v>
      </c>
      <c r="G404" s="21">
        <v>116636</v>
      </c>
      <c r="H404" s="21">
        <v>116636</v>
      </c>
      <c r="I404" s="21"/>
      <c r="J404" s="21">
        <v>116636</v>
      </c>
      <c r="K404" s="11"/>
      <c r="L404" s="5"/>
      <c r="M404" s="10"/>
    </row>
    <row r="405" spans="1:13" x14ac:dyDescent="0.35">
      <c r="A405" s="11"/>
      <c r="B405" s="12"/>
      <c r="C405" s="17"/>
      <c r="D405" s="23" t="s">
        <v>202</v>
      </c>
      <c r="E405" s="13" t="s">
        <v>692</v>
      </c>
      <c r="F405" s="21">
        <v>14823</v>
      </c>
      <c r="G405" s="21">
        <v>14823</v>
      </c>
      <c r="H405" s="21">
        <v>14823</v>
      </c>
      <c r="I405" s="21"/>
      <c r="J405" s="21">
        <v>14823</v>
      </c>
      <c r="K405" s="11"/>
      <c r="L405" s="5"/>
      <c r="M405" s="10"/>
    </row>
    <row r="406" spans="1:13" x14ac:dyDescent="0.35">
      <c r="A406" s="11"/>
      <c r="B406" s="12"/>
      <c r="C406" s="17"/>
      <c r="D406" s="23" t="s">
        <v>689</v>
      </c>
      <c r="E406" s="13" t="s">
        <v>693</v>
      </c>
      <c r="F406" s="21">
        <v>11676</v>
      </c>
      <c r="G406" s="21">
        <v>11676</v>
      </c>
      <c r="H406" s="21">
        <v>11676</v>
      </c>
      <c r="I406" s="21"/>
      <c r="J406" s="21">
        <v>11676</v>
      </c>
      <c r="K406" s="11"/>
      <c r="L406" s="5"/>
      <c r="M406" s="10"/>
    </row>
    <row r="407" spans="1:13" x14ac:dyDescent="0.35">
      <c r="A407" s="11"/>
      <c r="B407" s="12"/>
      <c r="C407" s="17"/>
      <c r="D407" s="23" t="s">
        <v>729</v>
      </c>
      <c r="E407" s="13" t="s">
        <v>733</v>
      </c>
      <c r="F407" s="21">
        <v>5895</v>
      </c>
      <c r="G407" s="21">
        <v>5895</v>
      </c>
      <c r="H407" s="21">
        <v>5895</v>
      </c>
      <c r="I407" s="21"/>
      <c r="J407" s="21">
        <v>5895</v>
      </c>
      <c r="K407" s="11"/>
      <c r="L407" s="5"/>
      <c r="M407" s="10"/>
    </row>
    <row r="408" spans="1:13" ht="22" x14ac:dyDescent="0.35">
      <c r="A408" s="11" t="s">
        <v>1059</v>
      </c>
      <c r="B408" s="12" t="s">
        <v>734</v>
      </c>
      <c r="C408" s="19" t="s">
        <v>735</v>
      </c>
      <c r="D408" s="56"/>
      <c r="E408" s="56"/>
      <c r="F408" s="21">
        <f>F409+F410</f>
        <v>2633776</v>
      </c>
      <c r="G408" s="21">
        <f>G409+G410</f>
        <v>1018937</v>
      </c>
      <c r="H408" s="21">
        <f t="shared" ref="H408" si="39">H409+H410</f>
        <v>1523207</v>
      </c>
      <c r="I408" s="21"/>
      <c r="J408" s="21">
        <f>J409+J410</f>
        <v>1318409</v>
      </c>
      <c r="K408" s="11"/>
      <c r="L408" s="5"/>
      <c r="M408" s="10"/>
    </row>
    <row r="409" spans="1:13" x14ac:dyDescent="0.35">
      <c r="A409" s="11"/>
      <c r="B409" s="12"/>
      <c r="C409" s="19"/>
      <c r="D409" s="23" t="s">
        <v>730</v>
      </c>
      <c r="E409" s="13" t="s">
        <v>731</v>
      </c>
      <c r="F409" s="21">
        <v>995372</v>
      </c>
      <c r="G409" s="21">
        <v>51535</v>
      </c>
      <c r="H409" s="21">
        <v>51535</v>
      </c>
      <c r="I409" s="21"/>
      <c r="J409" s="21">
        <v>51535</v>
      </c>
      <c r="K409" s="11"/>
      <c r="L409" s="5"/>
      <c r="M409" s="10"/>
    </row>
    <row r="410" spans="1:13" x14ac:dyDescent="0.35">
      <c r="A410" s="11"/>
      <c r="B410" s="12"/>
      <c r="C410" s="19"/>
      <c r="D410" s="23" t="s">
        <v>709</v>
      </c>
      <c r="E410" s="13" t="s">
        <v>708</v>
      </c>
      <c r="F410" s="21">
        <v>1638404</v>
      </c>
      <c r="G410" s="21">
        <v>967402</v>
      </c>
      <c r="H410" s="21">
        <v>1471672</v>
      </c>
      <c r="I410" s="21"/>
      <c r="J410" s="21">
        <v>1266874</v>
      </c>
      <c r="K410" s="11"/>
      <c r="L410" s="5"/>
      <c r="M410" s="10"/>
    </row>
    <row r="411" spans="1:13" x14ac:dyDescent="0.35">
      <c r="A411" s="58" t="s">
        <v>21</v>
      </c>
      <c r="B411" s="59"/>
      <c r="C411" s="59"/>
      <c r="D411" s="59"/>
      <c r="E411" s="60"/>
      <c r="F411" s="33">
        <f>F412+F415+F416+F420+F421+F430+F433+F434+F435+F436+F437+F438+F439+F440+F441+F442+F443</f>
        <v>91328316</v>
      </c>
      <c r="G411" s="33">
        <f t="shared" ref="G411:J411" si="40">G412+G415+G416+G420+G421+G430+G433+G434+G435+G436+G437+G438+G439+G440+G441+G442+G443</f>
        <v>94048029</v>
      </c>
      <c r="H411" s="33">
        <f t="shared" si="40"/>
        <v>94931758</v>
      </c>
      <c r="I411" s="33">
        <f t="shared" si="40"/>
        <v>7478536</v>
      </c>
      <c r="J411" s="33">
        <f t="shared" si="40"/>
        <v>92668050</v>
      </c>
      <c r="K411" s="34"/>
      <c r="L411" s="5"/>
      <c r="M411" s="10"/>
    </row>
    <row r="412" spans="1:13" x14ac:dyDescent="0.35">
      <c r="A412" s="11" t="s">
        <v>1060</v>
      </c>
      <c r="B412" s="11" t="s">
        <v>591</v>
      </c>
      <c r="C412" s="13" t="s">
        <v>592</v>
      </c>
      <c r="D412" s="23"/>
      <c r="E412" s="14" t="s">
        <v>52</v>
      </c>
      <c r="F412" s="21">
        <f>F413+F414</f>
        <v>322902</v>
      </c>
      <c r="G412" s="21">
        <f t="shared" ref="G412:J412" si="41">G413+G414</f>
        <v>186452</v>
      </c>
      <c r="H412" s="21">
        <f t="shared" si="41"/>
        <v>204452</v>
      </c>
      <c r="I412" s="21"/>
      <c r="J412" s="21">
        <f t="shared" si="41"/>
        <v>186452</v>
      </c>
      <c r="K412" s="11"/>
      <c r="L412" s="5"/>
      <c r="M412" s="10"/>
    </row>
    <row r="413" spans="1:13" x14ac:dyDescent="0.35">
      <c r="A413" s="11"/>
      <c r="B413" s="12"/>
      <c r="C413" s="16"/>
      <c r="D413" s="23" t="s">
        <v>593</v>
      </c>
      <c r="E413" s="13" t="s">
        <v>594</v>
      </c>
      <c r="F413" s="21">
        <v>105552</v>
      </c>
      <c r="G413" s="21">
        <v>87552</v>
      </c>
      <c r="H413" s="21">
        <v>105552</v>
      </c>
      <c r="I413" s="21"/>
      <c r="J413" s="21">
        <v>87552</v>
      </c>
      <c r="K413" s="11"/>
      <c r="L413" s="5"/>
      <c r="M413" s="10"/>
    </row>
    <row r="414" spans="1:13" x14ac:dyDescent="0.35">
      <c r="A414" s="11"/>
      <c r="B414" s="12"/>
      <c r="C414" s="16"/>
      <c r="D414" s="23" t="s">
        <v>153</v>
      </c>
      <c r="E414" s="13" t="s">
        <v>595</v>
      </c>
      <c r="F414" s="21">
        <v>217350</v>
      </c>
      <c r="G414" s="21">
        <v>98900</v>
      </c>
      <c r="H414" s="21">
        <v>98900</v>
      </c>
      <c r="I414" s="21"/>
      <c r="J414" s="21">
        <v>98900</v>
      </c>
      <c r="K414" s="11"/>
      <c r="L414" s="5"/>
      <c r="M414" s="10"/>
    </row>
    <row r="415" spans="1:13" ht="22" x14ac:dyDescent="0.35">
      <c r="A415" s="11" t="s">
        <v>1061</v>
      </c>
      <c r="B415" s="11" t="s">
        <v>596</v>
      </c>
      <c r="C415" s="16" t="s">
        <v>597</v>
      </c>
      <c r="D415" s="23" t="s">
        <v>189</v>
      </c>
      <c r="E415" s="13" t="s">
        <v>598</v>
      </c>
      <c r="F415" s="21">
        <v>5929757</v>
      </c>
      <c r="G415" s="21">
        <v>7256578</v>
      </c>
      <c r="H415" s="21">
        <v>8922594</v>
      </c>
      <c r="I415" s="21"/>
      <c r="J415" s="21">
        <v>8630748</v>
      </c>
      <c r="K415" s="11"/>
      <c r="L415" s="5"/>
      <c r="M415" s="10"/>
    </row>
    <row r="416" spans="1:13" ht="32.5" x14ac:dyDescent="0.35">
      <c r="A416" s="11" t="s">
        <v>1062</v>
      </c>
      <c r="B416" s="12" t="s">
        <v>599</v>
      </c>
      <c r="C416" s="16" t="s">
        <v>600</v>
      </c>
      <c r="D416" s="23"/>
      <c r="E416" s="14" t="s">
        <v>52</v>
      </c>
      <c r="F416" s="21">
        <f>F417+F418+F419</f>
        <v>1067336</v>
      </c>
      <c r="G416" s="21">
        <f t="shared" ref="G416:J416" si="42">G417+G418+G419</f>
        <v>1258807</v>
      </c>
      <c r="H416" s="21">
        <f t="shared" si="42"/>
        <v>1083049</v>
      </c>
      <c r="I416" s="21"/>
      <c r="J416" s="21">
        <f t="shared" si="42"/>
        <v>643406</v>
      </c>
      <c r="K416" s="11"/>
      <c r="L416" s="5"/>
      <c r="M416" s="10"/>
    </row>
    <row r="417" spans="1:13" x14ac:dyDescent="0.35">
      <c r="A417" s="11"/>
      <c r="B417" s="12"/>
      <c r="C417" s="13"/>
      <c r="D417" s="23" t="s">
        <v>153</v>
      </c>
      <c r="E417" s="13" t="s">
        <v>595</v>
      </c>
      <c r="F417" s="21">
        <v>607555</v>
      </c>
      <c r="G417" s="21">
        <v>806034</v>
      </c>
      <c r="H417" s="21">
        <v>617142</v>
      </c>
      <c r="I417" s="21"/>
      <c r="J417" s="21">
        <v>165757</v>
      </c>
      <c r="K417" s="11"/>
      <c r="L417" s="5"/>
      <c r="M417" s="10"/>
    </row>
    <row r="418" spans="1:13" x14ac:dyDescent="0.35">
      <c r="A418" s="11"/>
      <c r="B418" s="12"/>
      <c r="C418" s="17"/>
      <c r="D418" s="23" t="s">
        <v>601</v>
      </c>
      <c r="E418" s="13" t="s">
        <v>602</v>
      </c>
      <c r="F418" s="21">
        <v>123541</v>
      </c>
      <c r="G418" s="21">
        <v>123541</v>
      </c>
      <c r="H418" s="21">
        <v>123541</v>
      </c>
      <c r="I418" s="21"/>
      <c r="J418" s="21">
        <v>123541</v>
      </c>
      <c r="K418" s="11"/>
      <c r="L418" s="5"/>
      <c r="M418" s="10"/>
    </row>
    <row r="419" spans="1:13" x14ac:dyDescent="0.35">
      <c r="A419" s="11"/>
      <c r="B419" s="12"/>
      <c r="C419" s="17"/>
      <c r="D419" s="23" t="s">
        <v>96</v>
      </c>
      <c r="E419" s="16" t="s">
        <v>95</v>
      </c>
      <c r="F419" s="21">
        <v>336240</v>
      </c>
      <c r="G419" s="21">
        <v>329232</v>
      </c>
      <c r="H419" s="21">
        <v>342366</v>
      </c>
      <c r="I419" s="21"/>
      <c r="J419" s="21">
        <v>354108</v>
      </c>
      <c r="K419" s="11"/>
      <c r="L419" s="5"/>
      <c r="M419" s="10"/>
    </row>
    <row r="420" spans="1:13" ht="22" x14ac:dyDescent="0.35">
      <c r="A420" s="11" t="s">
        <v>1063</v>
      </c>
      <c r="B420" s="12" t="s">
        <v>603</v>
      </c>
      <c r="C420" s="19" t="s">
        <v>604</v>
      </c>
      <c r="D420" s="23" t="s">
        <v>606</v>
      </c>
      <c r="E420" s="13" t="s">
        <v>605</v>
      </c>
      <c r="F420" s="21">
        <v>451210</v>
      </c>
      <c r="G420" s="21">
        <v>410460</v>
      </c>
      <c r="H420" s="21">
        <v>410460</v>
      </c>
      <c r="I420" s="21"/>
      <c r="J420" s="21">
        <v>410460</v>
      </c>
      <c r="K420" s="11"/>
      <c r="L420" s="5"/>
      <c r="M420" s="10"/>
    </row>
    <row r="421" spans="1:13" x14ac:dyDescent="0.35">
      <c r="A421" s="11" t="s">
        <v>1064</v>
      </c>
      <c r="B421" s="12" t="s">
        <v>607</v>
      </c>
      <c r="C421" s="17" t="s">
        <v>608</v>
      </c>
      <c r="D421" s="23"/>
      <c r="E421" s="14" t="s">
        <v>52</v>
      </c>
      <c r="F421" s="21">
        <f>F422+F423+F424+F425+F426+F427+F428+F429</f>
        <v>4440479</v>
      </c>
      <c r="G421" s="21">
        <f t="shared" ref="G421:J421" si="43">G422+G423+G424+G425+G426+G427+G428+G429</f>
        <v>4706898</v>
      </c>
      <c r="H421" s="21">
        <f t="shared" si="43"/>
        <v>4914021</v>
      </c>
      <c r="I421" s="21"/>
      <c r="J421" s="21">
        <f t="shared" si="43"/>
        <v>5098309</v>
      </c>
      <c r="K421" s="11"/>
      <c r="L421" s="5"/>
      <c r="M421" s="10"/>
    </row>
    <row r="422" spans="1:13" x14ac:dyDescent="0.35">
      <c r="A422" s="11"/>
      <c r="B422" s="12"/>
      <c r="C422" s="17"/>
      <c r="D422" s="23" t="s">
        <v>593</v>
      </c>
      <c r="E422" s="16" t="s">
        <v>594</v>
      </c>
      <c r="F422" s="21">
        <v>209144</v>
      </c>
      <c r="G422" s="21">
        <v>221692</v>
      </c>
      <c r="H422" s="21">
        <v>231447</v>
      </c>
      <c r="I422" s="21"/>
      <c r="J422" s="21">
        <v>240127</v>
      </c>
      <c r="K422" s="11"/>
      <c r="L422" s="5"/>
      <c r="M422" s="10"/>
    </row>
    <row r="423" spans="1:13" x14ac:dyDescent="0.35">
      <c r="A423" s="11"/>
      <c r="B423" s="12"/>
      <c r="C423" s="17"/>
      <c r="D423" s="23" t="s">
        <v>606</v>
      </c>
      <c r="E423" s="16" t="s">
        <v>605</v>
      </c>
      <c r="F423" s="21">
        <v>27212</v>
      </c>
      <c r="G423" s="21">
        <v>28845</v>
      </c>
      <c r="H423" s="21">
        <v>30114</v>
      </c>
      <c r="I423" s="21"/>
      <c r="J423" s="21">
        <v>31242</v>
      </c>
      <c r="K423" s="11"/>
      <c r="L423" s="5"/>
      <c r="M423" s="10"/>
    </row>
    <row r="424" spans="1:13" ht="22" x14ac:dyDescent="0.35">
      <c r="A424" s="11"/>
      <c r="B424" s="12"/>
      <c r="C424" s="13"/>
      <c r="D424" s="23" t="s">
        <v>609</v>
      </c>
      <c r="E424" s="16" t="s">
        <v>613</v>
      </c>
      <c r="F424" s="21">
        <v>114439</v>
      </c>
      <c r="G424" s="21">
        <v>121305</v>
      </c>
      <c r="H424" s="21">
        <v>126643</v>
      </c>
      <c r="I424" s="21"/>
      <c r="J424" s="21">
        <v>131392</v>
      </c>
      <c r="K424" s="11"/>
      <c r="L424" s="5"/>
      <c r="M424" s="10"/>
    </row>
    <row r="425" spans="1:13" x14ac:dyDescent="0.35">
      <c r="A425" s="11"/>
      <c r="B425" s="12"/>
      <c r="C425" s="13"/>
      <c r="D425" s="23" t="s">
        <v>610</v>
      </c>
      <c r="E425" s="16" t="s">
        <v>614</v>
      </c>
      <c r="F425" s="21">
        <v>48533</v>
      </c>
      <c r="G425" s="21">
        <v>51444</v>
      </c>
      <c r="H425" s="21">
        <v>53709</v>
      </c>
      <c r="I425" s="21"/>
      <c r="J425" s="21">
        <v>55722</v>
      </c>
      <c r="K425" s="11"/>
      <c r="L425" s="5"/>
      <c r="M425" s="10"/>
    </row>
    <row r="426" spans="1:13" x14ac:dyDescent="0.35">
      <c r="A426" s="11"/>
      <c r="B426" s="12"/>
      <c r="C426" s="17"/>
      <c r="D426" s="23" t="s">
        <v>611</v>
      </c>
      <c r="E426" s="16" t="s">
        <v>615</v>
      </c>
      <c r="F426" s="21">
        <v>99335</v>
      </c>
      <c r="G426" s="21">
        <v>105295</v>
      </c>
      <c r="H426" s="21">
        <v>109928</v>
      </c>
      <c r="I426" s="21"/>
      <c r="J426" s="21">
        <v>114051</v>
      </c>
      <c r="K426" s="11"/>
      <c r="L426" s="5"/>
      <c r="M426" s="10"/>
    </row>
    <row r="427" spans="1:13" x14ac:dyDescent="0.35">
      <c r="A427" s="11"/>
      <c r="B427" s="12"/>
      <c r="C427" s="17"/>
      <c r="D427" s="23" t="s">
        <v>153</v>
      </c>
      <c r="E427" s="16" t="s">
        <v>595</v>
      </c>
      <c r="F427" s="21">
        <v>659307</v>
      </c>
      <c r="G427" s="21">
        <v>698863</v>
      </c>
      <c r="H427" s="21">
        <v>729617</v>
      </c>
      <c r="I427" s="21"/>
      <c r="J427" s="21">
        <v>756980</v>
      </c>
      <c r="K427" s="11"/>
      <c r="L427" s="5"/>
      <c r="M427" s="10"/>
    </row>
    <row r="428" spans="1:13" x14ac:dyDescent="0.35">
      <c r="A428" s="11"/>
      <c r="B428" s="12"/>
      <c r="C428" s="17"/>
      <c r="D428" s="23" t="s">
        <v>612</v>
      </c>
      <c r="E428" s="16" t="s">
        <v>616</v>
      </c>
      <c r="F428" s="21">
        <v>280624</v>
      </c>
      <c r="G428" s="21">
        <v>297463</v>
      </c>
      <c r="H428" s="21">
        <v>310550</v>
      </c>
      <c r="I428" s="21"/>
      <c r="J428" s="21">
        <v>322196</v>
      </c>
      <c r="K428" s="11"/>
      <c r="L428" s="5"/>
      <c r="M428" s="10"/>
    </row>
    <row r="429" spans="1:13" x14ac:dyDescent="0.35">
      <c r="A429" s="11"/>
      <c r="B429" s="12"/>
      <c r="C429" s="17"/>
      <c r="D429" s="23" t="s">
        <v>96</v>
      </c>
      <c r="E429" s="16" t="s">
        <v>95</v>
      </c>
      <c r="F429" s="21">
        <v>3001885</v>
      </c>
      <c r="G429" s="21">
        <v>3181991</v>
      </c>
      <c r="H429" s="21">
        <v>3322013</v>
      </c>
      <c r="I429" s="21"/>
      <c r="J429" s="21">
        <v>3446599</v>
      </c>
      <c r="K429" s="11"/>
      <c r="L429" s="5"/>
      <c r="M429" s="10"/>
    </row>
    <row r="430" spans="1:13" x14ac:dyDescent="0.35">
      <c r="A430" s="11" t="s">
        <v>1065</v>
      </c>
      <c r="B430" s="12" t="s">
        <v>617</v>
      </c>
      <c r="C430" s="13" t="s">
        <v>618</v>
      </c>
      <c r="D430" s="23"/>
      <c r="E430" s="14" t="s">
        <v>52</v>
      </c>
      <c r="F430" s="21">
        <f>F431+F432</f>
        <v>101613</v>
      </c>
      <c r="G430" s="21">
        <f t="shared" ref="G430:J430" si="44">G431+G432</f>
        <v>73660</v>
      </c>
      <c r="H430" s="21">
        <f t="shared" si="44"/>
        <v>61910</v>
      </c>
      <c r="I430" s="21"/>
      <c r="J430" s="21">
        <f t="shared" si="44"/>
        <v>5410</v>
      </c>
      <c r="K430" s="11"/>
      <c r="L430" s="5"/>
      <c r="M430" s="10"/>
    </row>
    <row r="431" spans="1:13" x14ac:dyDescent="0.35">
      <c r="A431" s="11"/>
      <c r="B431" s="12"/>
      <c r="C431" s="17"/>
      <c r="D431" s="23" t="s">
        <v>153</v>
      </c>
      <c r="E431" s="13" t="s">
        <v>595</v>
      </c>
      <c r="F431" s="21">
        <v>20363</v>
      </c>
      <c r="G431" s="21">
        <v>5410</v>
      </c>
      <c r="H431" s="21">
        <v>5410</v>
      </c>
      <c r="I431" s="21"/>
      <c r="J431" s="21">
        <v>5410</v>
      </c>
      <c r="K431" s="11"/>
      <c r="L431" s="5"/>
      <c r="M431" s="10"/>
    </row>
    <row r="432" spans="1:13" x14ac:dyDescent="0.35">
      <c r="A432" s="11"/>
      <c r="B432" s="12"/>
      <c r="C432" s="17"/>
      <c r="D432" s="23" t="s">
        <v>601</v>
      </c>
      <c r="E432" s="13" t="s">
        <v>602</v>
      </c>
      <c r="F432" s="21">
        <v>81250</v>
      </c>
      <c r="G432" s="21">
        <v>68250</v>
      </c>
      <c r="H432" s="21">
        <v>56500</v>
      </c>
      <c r="I432" s="21"/>
      <c r="J432" s="21"/>
      <c r="K432" s="11">
        <v>2026</v>
      </c>
      <c r="L432" s="5"/>
      <c r="M432" s="10"/>
    </row>
    <row r="433" spans="1:14" ht="15" customHeight="1" x14ac:dyDescent="0.35">
      <c r="A433" s="11" t="s">
        <v>1066</v>
      </c>
      <c r="B433" s="12" t="s">
        <v>619</v>
      </c>
      <c r="C433" s="16" t="s">
        <v>620</v>
      </c>
      <c r="D433" s="23" t="s">
        <v>601</v>
      </c>
      <c r="E433" s="13" t="s">
        <v>602</v>
      </c>
      <c r="F433" s="21">
        <v>210016</v>
      </c>
      <c r="G433" s="21">
        <v>42592</v>
      </c>
      <c r="H433" s="21">
        <v>150000</v>
      </c>
      <c r="I433" s="21"/>
      <c r="J433" s="21"/>
      <c r="K433" s="11">
        <v>2026</v>
      </c>
      <c r="L433" s="5"/>
      <c r="M433" s="10"/>
    </row>
    <row r="434" spans="1:14" x14ac:dyDescent="0.35">
      <c r="A434" s="11" t="s">
        <v>1067</v>
      </c>
      <c r="B434" s="12" t="s">
        <v>621</v>
      </c>
      <c r="C434" s="13" t="s">
        <v>622</v>
      </c>
      <c r="D434" s="23" t="s">
        <v>153</v>
      </c>
      <c r="E434" s="13" t="s">
        <v>595</v>
      </c>
      <c r="F434" s="21">
        <v>233136</v>
      </c>
      <c r="G434" s="21">
        <v>290367</v>
      </c>
      <c r="H434" s="21">
        <v>718417</v>
      </c>
      <c r="I434" s="21"/>
      <c r="J434" s="21">
        <v>141997</v>
      </c>
      <c r="K434" s="11"/>
      <c r="L434" s="5"/>
      <c r="M434" s="10"/>
    </row>
    <row r="435" spans="1:14" x14ac:dyDescent="0.35">
      <c r="A435" s="11" t="s">
        <v>1068</v>
      </c>
      <c r="B435" s="12" t="s">
        <v>623</v>
      </c>
      <c r="C435" s="17" t="s">
        <v>624</v>
      </c>
      <c r="D435" s="23" t="s">
        <v>593</v>
      </c>
      <c r="E435" s="13" t="s">
        <v>594</v>
      </c>
      <c r="F435" s="21">
        <v>38530</v>
      </c>
      <c r="G435" s="21">
        <v>38530</v>
      </c>
      <c r="H435" s="21">
        <v>47550</v>
      </c>
      <c r="I435" s="21">
        <v>190200</v>
      </c>
      <c r="J435" s="21"/>
      <c r="K435" s="11">
        <v>2030</v>
      </c>
      <c r="L435" s="5"/>
      <c r="M435" s="10"/>
    </row>
    <row r="436" spans="1:14" ht="22" x14ac:dyDescent="0.35">
      <c r="A436" s="11" t="s">
        <v>1069</v>
      </c>
      <c r="B436" s="12" t="s">
        <v>625</v>
      </c>
      <c r="C436" s="19" t="s">
        <v>626</v>
      </c>
      <c r="D436" s="23" t="s">
        <v>611</v>
      </c>
      <c r="E436" s="16" t="s">
        <v>615</v>
      </c>
      <c r="F436" s="21">
        <v>499041</v>
      </c>
      <c r="G436" s="21">
        <v>357079</v>
      </c>
      <c r="H436" s="21">
        <v>386426</v>
      </c>
      <c r="I436" s="21"/>
      <c r="J436" s="21">
        <v>386426</v>
      </c>
      <c r="K436" s="11"/>
      <c r="L436" s="5"/>
      <c r="M436" s="10"/>
    </row>
    <row r="437" spans="1:14" ht="32.5" x14ac:dyDescent="0.35">
      <c r="A437" s="11" t="s">
        <v>1070</v>
      </c>
      <c r="B437" s="12" t="s">
        <v>627</v>
      </c>
      <c r="C437" s="19" t="s">
        <v>628</v>
      </c>
      <c r="D437" s="23" t="s">
        <v>611</v>
      </c>
      <c r="E437" s="13" t="s">
        <v>615</v>
      </c>
      <c r="F437" s="21">
        <v>911042</v>
      </c>
      <c r="G437" s="21">
        <v>911042</v>
      </c>
      <c r="H437" s="21">
        <v>911042</v>
      </c>
      <c r="I437" s="21">
        <v>7288336</v>
      </c>
      <c r="J437" s="21"/>
      <c r="K437" s="11">
        <v>2034</v>
      </c>
      <c r="L437" s="5"/>
      <c r="M437" s="10"/>
    </row>
    <row r="438" spans="1:14" ht="22" x14ac:dyDescent="0.35">
      <c r="A438" s="11" t="s">
        <v>1071</v>
      </c>
      <c r="B438" s="12" t="s">
        <v>629</v>
      </c>
      <c r="C438" s="19" t="s">
        <v>630</v>
      </c>
      <c r="D438" s="23" t="s">
        <v>601</v>
      </c>
      <c r="E438" s="13" t="s">
        <v>602</v>
      </c>
      <c r="F438" s="21">
        <v>114000</v>
      </c>
      <c r="G438" s="21"/>
      <c r="H438" s="21"/>
      <c r="I438" s="21"/>
      <c r="J438" s="21"/>
      <c r="K438" s="11">
        <v>2024</v>
      </c>
      <c r="L438" s="5"/>
      <c r="M438" s="10"/>
    </row>
    <row r="439" spans="1:14" x14ac:dyDescent="0.35">
      <c r="A439" s="11" t="s">
        <v>1072</v>
      </c>
      <c r="B439" s="12" t="s">
        <v>631</v>
      </c>
      <c r="C439" s="17" t="s">
        <v>632</v>
      </c>
      <c r="D439" s="23" t="s">
        <v>612</v>
      </c>
      <c r="E439" s="13" t="s">
        <v>616</v>
      </c>
      <c r="F439" s="21">
        <v>75000000</v>
      </c>
      <c r="G439" s="21">
        <v>75000000</v>
      </c>
      <c r="H439" s="21">
        <v>75000000</v>
      </c>
      <c r="I439" s="21"/>
      <c r="J439" s="21">
        <v>75000000</v>
      </c>
      <c r="K439" s="11"/>
      <c r="L439" s="5"/>
      <c r="M439" s="10"/>
    </row>
    <row r="440" spans="1:14" x14ac:dyDescent="0.35">
      <c r="A440" s="11" t="s">
        <v>1073</v>
      </c>
      <c r="B440" s="12" t="s">
        <v>633</v>
      </c>
      <c r="C440" s="17" t="s">
        <v>634</v>
      </c>
      <c r="D440" s="23" t="s">
        <v>612</v>
      </c>
      <c r="E440" s="13" t="s">
        <v>616</v>
      </c>
      <c r="F440" s="21">
        <v>451744</v>
      </c>
      <c r="G440" s="21">
        <v>451744</v>
      </c>
      <c r="H440" s="21">
        <v>451744</v>
      </c>
      <c r="I440" s="21"/>
      <c r="J440" s="21">
        <v>451744</v>
      </c>
      <c r="K440" s="11"/>
      <c r="L440" s="5"/>
      <c r="M440" s="10"/>
    </row>
    <row r="441" spans="1:14" x14ac:dyDescent="0.35">
      <c r="A441" s="11" t="s">
        <v>1074</v>
      </c>
      <c r="B441" s="12" t="s">
        <v>635</v>
      </c>
      <c r="C441" s="17" t="s">
        <v>636</v>
      </c>
      <c r="D441" s="23" t="s">
        <v>612</v>
      </c>
      <c r="E441" s="13" t="s">
        <v>616</v>
      </c>
      <c r="F441" s="21">
        <v>920120</v>
      </c>
      <c r="G441" s="21">
        <v>945590</v>
      </c>
      <c r="H441" s="21">
        <v>971060</v>
      </c>
      <c r="I441" s="21"/>
      <c r="J441" s="21">
        <v>995524.00000000093</v>
      </c>
      <c r="K441" s="11"/>
      <c r="L441" s="5"/>
      <c r="M441" s="10"/>
    </row>
    <row r="442" spans="1:14" x14ac:dyDescent="0.35">
      <c r="A442" s="11" t="s">
        <v>1075</v>
      </c>
      <c r="B442" s="12" t="s">
        <v>637</v>
      </c>
      <c r="C442" s="13" t="s">
        <v>638</v>
      </c>
      <c r="D442" s="23" t="s">
        <v>601</v>
      </c>
      <c r="E442" s="13" t="s">
        <v>602</v>
      </c>
      <c r="F442" s="21">
        <v>110000</v>
      </c>
      <c r="G442" s="21">
        <v>1600000</v>
      </c>
      <c r="H442" s="21">
        <v>160000</v>
      </c>
      <c r="I442" s="21"/>
      <c r="J442" s="21">
        <v>160000</v>
      </c>
      <c r="K442" s="11"/>
      <c r="L442" s="5"/>
      <c r="M442" s="10"/>
    </row>
    <row r="443" spans="1:14" ht="22" x14ac:dyDescent="0.35">
      <c r="A443" s="11" t="s">
        <v>1076</v>
      </c>
      <c r="B443" s="12" t="s">
        <v>639</v>
      </c>
      <c r="C443" s="16" t="s">
        <v>640</v>
      </c>
      <c r="D443" s="23" t="s">
        <v>96</v>
      </c>
      <c r="E443" s="16" t="s">
        <v>95</v>
      </c>
      <c r="F443" s="21">
        <v>527390</v>
      </c>
      <c r="G443" s="21">
        <v>518230</v>
      </c>
      <c r="H443" s="21">
        <v>539033</v>
      </c>
      <c r="I443" s="21"/>
      <c r="J443" s="21">
        <v>557574</v>
      </c>
      <c r="K443" s="11"/>
      <c r="L443" s="5"/>
      <c r="M443" s="10"/>
    </row>
    <row r="444" spans="1:14" x14ac:dyDescent="0.35">
      <c r="A444" s="58" t="s">
        <v>22</v>
      </c>
      <c r="B444" s="59"/>
      <c r="C444" s="59"/>
      <c r="D444" s="59"/>
      <c r="E444" s="60"/>
      <c r="F444" s="33">
        <f>F445+F450+F455+F456+F462+F463+F464+F465+F470+F474+F475+F476+F477</f>
        <v>66150257</v>
      </c>
      <c r="G444" s="33">
        <f>G445+G450+G455+G456+G462+G463+G464+G465+G470+G474+G475+G476+G477</f>
        <v>80391271</v>
      </c>
      <c r="H444" s="33">
        <f>H445+H450+H455+H456+H462+H463+H464+H465+H470+H474+H475+H476+H477</f>
        <v>74091449</v>
      </c>
      <c r="I444" s="33">
        <f>I445+I450+I455+I456+I462+I463+I464+I465+I470+I474+I475+I476+I477</f>
        <v>9662192</v>
      </c>
      <c r="J444" s="33">
        <f>J445+J450+J455+J456+J462+J463+J464+J465+J470+J474+J475+J476+J477</f>
        <v>52860280</v>
      </c>
      <c r="K444" s="34"/>
      <c r="L444" s="5"/>
      <c r="M444" s="38"/>
      <c r="N444" s="38"/>
    </row>
    <row r="445" spans="1:14" x14ac:dyDescent="0.35">
      <c r="A445" s="11" t="s">
        <v>1077</v>
      </c>
      <c r="B445" s="12" t="s">
        <v>641</v>
      </c>
      <c r="C445" s="13" t="s">
        <v>642</v>
      </c>
      <c r="D445" s="37"/>
      <c r="E445" s="14" t="s">
        <v>52</v>
      </c>
      <c r="F445" s="21">
        <f>F446+F447+F448+F449</f>
        <v>16258803</v>
      </c>
      <c r="G445" s="21">
        <f t="shared" ref="G445:J445" si="45">G446+G447+G448+G449</f>
        <v>19134154</v>
      </c>
      <c r="H445" s="21">
        <f t="shared" si="45"/>
        <v>21316008</v>
      </c>
      <c r="I445" s="45"/>
      <c r="J445" s="45">
        <f t="shared" si="45"/>
        <v>21877728</v>
      </c>
      <c r="K445" s="11"/>
      <c r="L445" s="5"/>
      <c r="M445" s="10"/>
    </row>
    <row r="446" spans="1:14" x14ac:dyDescent="0.35">
      <c r="A446" s="11"/>
      <c r="B446" s="12"/>
      <c r="C446" s="13"/>
      <c r="D446" s="23" t="s">
        <v>647</v>
      </c>
      <c r="E446" s="13" t="s">
        <v>648</v>
      </c>
      <c r="F446" s="21">
        <v>9779246</v>
      </c>
      <c r="G446" s="21">
        <v>12076888</v>
      </c>
      <c r="H446" s="21">
        <v>14042998</v>
      </c>
      <c r="I446" s="45"/>
      <c r="J446" s="45">
        <v>14604718</v>
      </c>
      <c r="K446" s="11"/>
      <c r="L446" s="5"/>
      <c r="M446" s="10"/>
      <c r="N446" s="39"/>
    </row>
    <row r="447" spans="1:14" x14ac:dyDescent="0.35">
      <c r="A447" s="11"/>
      <c r="B447" s="12"/>
      <c r="C447" s="17"/>
      <c r="D447" s="23" t="s">
        <v>157</v>
      </c>
      <c r="E447" s="13" t="s">
        <v>644</v>
      </c>
      <c r="F447" s="21">
        <v>1373097</v>
      </c>
      <c r="G447" s="21">
        <v>1930513</v>
      </c>
      <c r="H447" s="21">
        <v>2125639</v>
      </c>
      <c r="I447" s="45"/>
      <c r="J447" s="45">
        <v>2125639</v>
      </c>
      <c r="K447" s="11"/>
      <c r="L447" s="5"/>
      <c r="M447" s="10"/>
    </row>
    <row r="448" spans="1:14" x14ac:dyDescent="0.35">
      <c r="A448" s="11"/>
      <c r="B448" s="12"/>
      <c r="C448" s="17"/>
      <c r="D448" s="23" t="s">
        <v>645</v>
      </c>
      <c r="E448" s="13" t="s">
        <v>649</v>
      </c>
      <c r="F448" s="21">
        <v>5106460</v>
      </c>
      <c r="G448" s="21">
        <v>5124913</v>
      </c>
      <c r="H448" s="21">
        <v>5140563</v>
      </c>
      <c r="I448" s="45"/>
      <c r="J448" s="45">
        <v>5140563</v>
      </c>
      <c r="K448" s="11"/>
      <c r="L448" s="5"/>
      <c r="M448" s="10"/>
    </row>
    <row r="449" spans="1:13" x14ac:dyDescent="0.35">
      <c r="A449" s="11"/>
      <c r="B449" s="12"/>
      <c r="C449" s="17"/>
      <c r="D449" s="23" t="s">
        <v>646</v>
      </c>
      <c r="E449" s="13" t="s">
        <v>650</v>
      </c>
      <c r="F449" s="21"/>
      <c r="G449" s="21">
        <v>1840</v>
      </c>
      <c r="H449" s="21">
        <v>6808</v>
      </c>
      <c r="I449" s="45"/>
      <c r="J449" s="45">
        <v>6808</v>
      </c>
      <c r="K449" s="11"/>
      <c r="L449" s="5"/>
      <c r="M449" s="10"/>
    </row>
    <row r="450" spans="1:13" x14ac:dyDescent="0.35">
      <c r="A450" s="11" t="s">
        <v>1078</v>
      </c>
      <c r="B450" s="12" t="s">
        <v>651</v>
      </c>
      <c r="C450" s="17" t="s">
        <v>652</v>
      </c>
      <c r="D450" s="23"/>
      <c r="E450" s="14" t="s">
        <v>52</v>
      </c>
      <c r="F450" s="21">
        <f>F451+F452+F453+F454</f>
        <v>1539544</v>
      </c>
      <c r="G450" s="21">
        <f t="shared" ref="G450:J450" si="46">G451+G452+G453+G454</f>
        <v>1539544</v>
      </c>
      <c r="H450" s="21">
        <f t="shared" si="46"/>
        <v>1539544</v>
      </c>
      <c r="I450" s="45"/>
      <c r="J450" s="45">
        <f t="shared" si="46"/>
        <v>1539544</v>
      </c>
      <c r="K450" s="11"/>
      <c r="L450" s="5"/>
      <c r="M450" s="10"/>
    </row>
    <row r="451" spans="1:13" x14ac:dyDescent="0.35">
      <c r="A451" s="11"/>
      <c r="B451" s="12"/>
      <c r="C451" s="17"/>
      <c r="D451" s="23" t="s">
        <v>653</v>
      </c>
      <c r="E451" s="16" t="s">
        <v>654</v>
      </c>
      <c r="F451" s="21">
        <v>36949</v>
      </c>
      <c r="G451" s="21">
        <v>36949</v>
      </c>
      <c r="H451" s="21">
        <v>36949</v>
      </c>
      <c r="I451" s="45"/>
      <c r="J451" s="45">
        <v>36949</v>
      </c>
      <c r="K451" s="11"/>
      <c r="L451" s="5"/>
      <c r="M451" s="10"/>
    </row>
    <row r="452" spans="1:13" x14ac:dyDescent="0.35">
      <c r="A452" s="11"/>
      <c r="B452" s="12"/>
      <c r="C452" s="13"/>
      <c r="D452" s="23" t="s">
        <v>647</v>
      </c>
      <c r="E452" s="16" t="s">
        <v>648</v>
      </c>
      <c r="F452" s="21">
        <v>543459</v>
      </c>
      <c r="G452" s="21">
        <v>543459</v>
      </c>
      <c r="H452" s="21">
        <v>543459</v>
      </c>
      <c r="I452" s="45"/>
      <c r="J452" s="45">
        <v>543459</v>
      </c>
      <c r="K452" s="11"/>
      <c r="L452" s="5"/>
      <c r="M452" s="10"/>
    </row>
    <row r="453" spans="1:13" x14ac:dyDescent="0.35">
      <c r="A453" s="11"/>
      <c r="B453" s="12"/>
      <c r="C453" s="13"/>
      <c r="D453" s="23" t="s">
        <v>157</v>
      </c>
      <c r="E453" s="16" t="s">
        <v>644</v>
      </c>
      <c r="F453" s="21">
        <v>524985</v>
      </c>
      <c r="G453" s="21">
        <v>524985</v>
      </c>
      <c r="H453" s="21">
        <v>524985</v>
      </c>
      <c r="I453" s="45"/>
      <c r="J453" s="45">
        <v>524985</v>
      </c>
      <c r="K453" s="11"/>
      <c r="L453" s="5"/>
      <c r="M453" s="10"/>
    </row>
    <row r="454" spans="1:13" x14ac:dyDescent="0.35">
      <c r="A454" s="11"/>
      <c r="B454" s="12"/>
      <c r="C454" s="17"/>
      <c r="D454" s="23" t="s">
        <v>645</v>
      </c>
      <c r="E454" s="16" t="s">
        <v>649</v>
      </c>
      <c r="F454" s="21">
        <v>434151</v>
      </c>
      <c r="G454" s="21">
        <v>434151</v>
      </c>
      <c r="H454" s="21">
        <v>434151</v>
      </c>
      <c r="I454" s="45"/>
      <c r="J454" s="45">
        <v>434151</v>
      </c>
      <c r="K454" s="11"/>
      <c r="L454" s="5"/>
      <c r="M454" s="10"/>
    </row>
    <row r="455" spans="1:13" x14ac:dyDescent="0.35">
      <c r="A455" s="11" t="s">
        <v>1079</v>
      </c>
      <c r="B455" s="12" t="s">
        <v>655</v>
      </c>
      <c r="C455" s="17" t="s">
        <v>656</v>
      </c>
      <c r="D455" s="23" t="s">
        <v>645</v>
      </c>
      <c r="E455" s="16" t="s">
        <v>649</v>
      </c>
      <c r="F455" s="21">
        <v>1418360</v>
      </c>
      <c r="G455" s="21">
        <v>1418360</v>
      </c>
      <c r="H455" s="21">
        <v>1418360</v>
      </c>
      <c r="I455" s="45"/>
      <c r="J455" s="45">
        <v>1418360</v>
      </c>
      <c r="K455" s="11"/>
      <c r="L455" s="5"/>
      <c r="M455" s="10"/>
    </row>
    <row r="456" spans="1:13" x14ac:dyDescent="0.35">
      <c r="A456" s="11" t="s">
        <v>1080</v>
      </c>
      <c r="B456" s="12" t="s">
        <v>657</v>
      </c>
      <c r="C456" s="17" t="s">
        <v>658</v>
      </c>
      <c r="D456" s="23"/>
      <c r="E456" s="14" t="s">
        <v>52</v>
      </c>
      <c r="F456" s="21">
        <f>F457+F458+F459+F460+F461</f>
        <v>17675179</v>
      </c>
      <c r="G456" s="21">
        <f t="shared" ref="G456:J456" si="47">G457+G458+G459+G460+G461</f>
        <v>17581321</v>
      </c>
      <c r="H456" s="21">
        <f t="shared" si="47"/>
        <v>14379762</v>
      </c>
      <c r="I456" s="45">
        <f t="shared" si="47"/>
        <v>3602192</v>
      </c>
      <c r="J456" s="45">
        <f t="shared" si="47"/>
        <v>7940600</v>
      </c>
      <c r="K456" s="11"/>
      <c r="L456" s="5"/>
      <c r="M456" s="10"/>
    </row>
    <row r="457" spans="1:13" x14ac:dyDescent="0.35">
      <c r="A457" s="11"/>
      <c r="B457" s="12"/>
      <c r="C457" s="13"/>
      <c r="D457" s="23" t="s">
        <v>647</v>
      </c>
      <c r="E457" s="16" t="s">
        <v>648</v>
      </c>
      <c r="F457" s="21">
        <v>3431728</v>
      </c>
      <c r="G457" s="21">
        <v>3509959</v>
      </c>
      <c r="H457" s="21">
        <v>3509959</v>
      </c>
      <c r="I457" s="45"/>
      <c r="J457" s="45">
        <v>1509959</v>
      </c>
      <c r="K457" s="11"/>
      <c r="L457" s="5"/>
      <c r="M457" s="10"/>
    </row>
    <row r="458" spans="1:13" x14ac:dyDescent="0.35">
      <c r="A458" s="11"/>
      <c r="B458" s="12"/>
      <c r="C458" s="13"/>
      <c r="D458" s="23" t="s">
        <v>157</v>
      </c>
      <c r="E458" s="16" t="s">
        <v>644</v>
      </c>
      <c r="F458" s="21">
        <v>2116777</v>
      </c>
      <c r="G458" s="21">
        <v>2116777</v>
      </c>
      <c r="H458" s="21">
        <v>2116777</v>
      </c>
      <c r="I458" s="45"/>
      <c r="J458" s="45">
        <v>2116777</v>
      </c>
      <c r="K458" s="11"/>
      <c r="L458" s="5"/>
      <c r="M458" s="10"/>
    </row>
    <row r="459" spans="1:13" x14ac:dyDescent="0.35">
      <c r="A459" s="11"/>
      <c r="B459" s="12"/>
      <c r="C459" s="13"/>
      <c r="D459" s="23" t="s">
        <v>645</v>
      </c>
      <c r="E459" s="16" t="s">
        <v>649</v>
      </c>
      <c r="F459" s="21">
        <v>4482912</v>
      </c>
      <c r="G459" s="21">
        <v>6115518</v>
      </c>
      <c r="H459" s="21">
        <v>3996057</v>
      </c>
      <c r="I459" s="45"/>
      <c r="J459" s="45">
        <v>2044309</v>
      </c>
      <c r="K459" s="11"/>
      <c r="L459" s="5"/>
      <c r="M459" s="10"/>
    </row>
    <row r="460" spans="1:13" x14ac:dyDescent="0.35">
      <c r="A460" s="11"/>
      <c r="B460" s="12"/>
      <c r="C460" s="17"/>
      <c r="D460" s="23" t="s">
        <v>659</v>
      </c>
      <c r="E460" s="16" t="s">
        <v>660</v>
      </c>
      <c r="F460" s="21">
        <v>5498168</v>
      </c>
      <c r="G460" s="21">
        <v>3626011</v>
      </c>
      <c r="H460" s="21">
        <v>2487414</v>
      </c>
      <c r="I460" s="45">
        <v>3602192</v>
      </c>
      <c r="J460" s="45"/>
      <c r="K460" s="11">
        <v>2030</v>
      </c>
      <c r="L460" s="5"/>
      <c r="M460" s="10"/>
    </row>
    <row r="461" spans="1:13" ht="22" x14ac:dyDescent="0.35">
      <c r="A461" s="11"/>
      <c r="B461" s="12"/>
      <c r="C461" s="17"/>
      <c r="D461" s="23" t="s">
        <v>150</v>
      </c>
      <c r="E461" s="16" t="s">
        <v>661</v>
      </c>
      <c r="F461" s="21">
        <v>2145594</v>
      </c>
      <c r="G461" s="21">
        <v>2213056</v>
      </c>
      <c r="H461" s="21">
        <v>2269555</v>
      </c>
      <c r="I461" s="45"/>
      <c r="J461" s="45">
        <v>2269555</v>
      </c>
      <c r="K461" s="11" t="s">
        <v>643</v>
      </c>
      <c r="L461" s="5"/>
      <c r="M461" s="10"/>
    </row>
    <row r="462" spans="1:13" x14ac:dyDescent="0.35">
      <c r="A462" s="11" t="s">
        <v>1081</v>
      </c>
      <c r="B462" s="12" t="s">
        <v>662</v>
      </c>
      <c r="C462" s="17" t="s">
        <v>663</v>
      </c>
      <c r="D462" s="23" t="s">
        <v>645</v>
      </c>
      <c r="E462" s="16" t="s">
        <v>649</v>
      </c>
      <c r="F462" s="21">
        <v>11210042</v>
      </c>
      <c r="G462" s="21">
        <v>11570521</v>
      </c>
      <c r="H462" s="21">
        <v>10776253</v>
      </c>
      <c r="I462" s="45"/>
      <c r="J462" s="45">
        <v>3737106</v>
      </c>
      <c r="K462" s="11" t="s">
        <v>643</v>
      </c>
      <c r="L462" s="5"/>
      <c r="M462" s="10"/>
    </row>
    <row r="463" spans="1:13" ht="22" x14ac:dyDescent="0.35">
      <c r="A463" s="11" t="s">
        <v>1082</v>
      </c>
      <c r="B463" s="12" t="s">
        <v>664</v>
      </c>
      <c r="C463" s="19" t="s">
        <v>665</v>
      </c>
      <c r="D463" s="23" t="s">
        <v>666</v>
      </c>
      <c r="E463" s="16" t="s">
        <v>667</v>
      </c>
      <c r="F463" s="21">
        <v>0</v>
      </c>
      <c r="G463" s="21">
        <v>1064000</v>
      </c>
      <c r="H463" s="21">
        <v>3656000</v>
      </c>
      <c r="I463" s="45">
        <v>5260000</v>
      </c>
      <c r="J463" s="45"/>
      <c r="K463" s="11">
        <v>2027</v>
      </c>
      <c r="L463" s="5"/>
      <c r="M463" s="10"/>
    </row>
    <row r="464" spans="1:13" x14ac:dyDescent="0.35">
      <c r="A464" s="11" t="s">
        <v>1083</v>
      </c>
      <c r="B464" s="12" t="s">
        <v>668</v>
      </c>
      <c r="C464" s="17" t="s">
        <v>669</v>
      </c>
      <c r="D464" s="23" t="s">
        <v>645</v>
      </c>
      <c r="E464" s="16" t="s">
        <v>649</v>
      </c>
      <c r="F464" s="21">
        <v>1727486</v>
      </c>
      <c r="G464" s="21">
        <v>10294636</v>
      </c>
      <c r="H464" s="21">
        <v>1200696</v>
      </c>
      <c r="I464" s="45"/>
      <c r="J464" s="45">
        <v>770696</v>
      </c>
      <c r="K464" s="11"/>
      <c r="L464" s="5"/>
      <c r="M464" s="10"/>
    </row>
    <row r="465" spans="1:13" x14ac:dyDescent="0.35">
      <c r="A465" s="11" t="s">
        <v>1084</v>
      </c>
      <c r="B465" s="12" t="s">
        <v>670</v>
      </c>
      <c r="C465" s="17" t="s">
        <v>671</v>
      </c>
      <c r="D465" s="23"/>
      <c r="E465" s="14" t="s">
        <v>52</v>
      </c>
      <c r="F465" s="21">
        <f>F466+F467+F468+F469</f>
        <v>4288272</v>
      </c>
      <c r="G465" s="21">
        <f t="shared" ref="G465:J465" si="48">G466+G467+G468+G469</f>
        <v>4228272</v>
      </c>
      <c r="H465" s="21">
        <f t="shared" si="48"/>
        <v>4364121</v>
      </c>
      <c r="I465" s="21"/>
      <c r="J465" s="21">
        <f t="shared" si="48"/>
        <v>4223341</v>
      </c>
      <c r="K465" s="11"/>
      <c r="L465" s="5"/>
      <c r="M465" s="10"/>
    </row>
    <row r="466" spans="1:13" x14ac:dyDescent="0.35">
      <c r="A466" s="11"/>
      <c r="B466" s="12"/>
      <c r="C466" s="17"/>
      <c r="D466" s="23" t="s">
        <v>653</v>
      </c>
      <c r="E466" s="16" t="s">
        <v>654</v>
      </c>
      <c r="F466" s="21">
        <v>3160028</v>
      </c>
      <c r="G466" s="21">
        <v>3160028</v>
      </c>
      <c r="H466" s="21">
        <v>3160028</v>
      </c>
      <c r="I466" s="45"/>
      <c r="J466" s="45">
        <v>3160028</v>
      </c>
      <c r="K466" s="11"/>
      <c r="L466" s="5"/>
      <c r="M466" s="10"/>
    </row>
    <row r="467" spans="1:13" x14ac:dyDescent="0.35">
      <c r="A467" s="11"/>
      <c r="B467" s="12"/>
      <c r="C467" s="17"/>
      <c r="D467" s="23" t="s">
        <v>647</v>
      </c>
      <c r="E467" s="16" t="s">
        <v>648</v>
      </c>
      <c r="F467" s="21">
        <v>443751</v>
      </c>
      <c r="G467" s="21">
        <v>473751</v>
      </c>
      <c r="H467" s="21">
        <v>669600</v>
      </c>
      <c r="I467" s="45"/>
      <c r="J467" s="45">
        <v>528820</v>
      </c>
      <c r="K467" s="11"/>
      <c r="L467" s="5"/>
      <c r="M467" s="10"/>
    </row>
    <row r="468" spans="1:13" x14ac:dyDescent="0.35">
      <c r="A468" s="11"/>
      <c r="B468" s="12"/>
      <c r="C468" s="17"/>
      <c r="D468" s="23" t="s">
        <v>645</v>
      </c>
      <c r="E468" s="16" t="s">
        <v>649</v>
      </c>
      <c r="F468" s="21">
        <v>658837</v>
      </c>
      <c r="G468" s="21">
        <v>568837</v>
      </c>
      <c r="H468" s="21">
        <v>508837</v>
      </c>
      <c r="I468" s="45"/>
      <c r="J468" s="45">
        <v>508837</v>
      </c>
      <c r="K468" s="11"/>
      <c r="L468" s="5"/>
      <c r="M468" s="10"/>
    </row>
    <row r="469" spans="1:13" x14ac:dyDescent="0.35">
      <c r="A469" s="11"/>
      <c r="B469" s="12"/>
      <c r="C469" s="17"/>
      <c r="D469" s="23" t="s">
        <v>483</v>
      </c>
      <c r="E469" s="16" t="s">
        <v>673</v>
      </c>
      <c r="F469" s="21">
        <v>25656</v>
      </c>
      <c r="G469" s="21">
        <v>25656</v>
      </c>
      <c r="H469" s="21">
        <v>25656</v>
      </c>
      <c r="I469" s="45"/>
      <c r="J469" s="45">
        <v>25656</v>
      </c>
      <c r="K469" s="11"/>
      <c r="L469" s="5"/>
      <c r="M469" s="10"/>
    </row>
    <row r="470" spans="1:13" x14ac:dyDescent="0.35">
      <c r="A470" s="11" t="s">
        <v>1085</v>
      </c>
      <c r="B470" s="12" t="s">
        <v>674</v>
      </c>
      <c r="C470" s="17" t="s">
        <v>675</v>
      </c>
      <c r="D470" s="23"/>
      <c r="E470" s="14" t="s">
        <v>52</v>
      </c>
      <c r="F470" s="21">
        <f>F471+F472+F473</f>
        <v>860930</v>
      </c>
      <c r="G470" s="21">
        <f t="shared" ref="G470:J470" si="49">G471+G472+G473</f>
        <v>813862</v>
      </c>
      <c r="H470" s="21">
        <f t="shared" si="49"/>
        <v>813862</v>
      </c>
      <c r="I470" s="45"/>
      <c r="J470" s="45">
        <f t="shared" si="49"/>
        <v>813862</v>
      </c>
      <c r="K470" s="11"/>
      <c r="L470" s="5"/>
      <c r="M470" s="10"/>
    </row>
    <row r="471" spans="1:13" x14ac:dyDescent="0.35">
      <c r="A471" s="11"/>
      <c r="B471" s="12"/>
      <c r="C471" s="13"/>
      <c r="D471" s="23" t="s">
        <v>647</v>
      </c>
      <c r="E471" s="16" t="s">
        <v>648</v>
      </c>
      <c r="F471" s="21">
        <v>118862</v>
      </c>
      <c r="G471" s="21">
        <v>118862</v>
      </c>
      <c r="H471" s="21">
        <v>118862</v>
      </c>
      <c r="I471" s="45"/>
      <c r="J471" s="45">
        <v>118862</v>
      </c>
      <c r="K471" s="11"/>
      <c r="L471" s="5"/>
      <c r="M471" s="10"/>
    </row>
    <row r="472" spans="1:13" x14ac:dyDescent="0.35">
      <c r="A472" s="11"/>
      <c r="B472" s="12"/>
      <c r="C472" s="13"/>
      <c r="D472" s="23" t="s">
        <v>645</v>
      </c>
      <c r="E472" s="16" t="s">
        <v>649</v>
      </c>
      <c r="F472" s="21">
        <v>717068</v>
      </c>
      <c r="G472" s="21">
        <v>670000</v>
      </c>
      <c r="H472" s="21">
        <v>670000</v>
      </c>
      <c r="I472" s="45"/>
      <c r="J472" s="45">
        <v>670000</v>
      </c>
      <c r="K472" s="11"/>
      <c r="L472" s="5"/>
      <c r="M472" s="10"/>
    </row>
    <row r="473" spans="1:13" x14ac:dyDescent="0.35">
      <c r="A473" s="11"/>
      <c r="B473" s="12"/>
      <c r="C473" s="17"/>
      <c r="D473" s="23" t="s">
        <v>483</v>
      </c>
      <c r="E473" s="16" t="s">
        <v>673</v>
      </c>
      <c r="F473" s="21">
        <v>25000</v>
      </c>
      <c r="G473" s="21">
        <v>25000</v>
      </c>
      <c r="H473" s="21">
        <v>25000</v>
      </c>
      <c r="I473" s="45"/>
      <c r="J473" s="45">
        <v>25000</v>
      </c>
      <c r="K473" s="11"/>
      <c r="L473" s="5"/>
      <c r="M473" s="10"/>
    </row>
    <row r="474" spans="1:13" ht="25.5" customHeight="1" x14ac:dyDescent="0.35">
      <c r="A474" s="11" t="s">
        <v>1086</v>
      </c>
      <c r="B474" s="12" t="s">
        <v>676</v>
      </c>
      <c r="C474" s="19" t="s">
        <v>677</v>
      </c>
      <c r="D474" s="23" t="s">
        <v>157</v>
      </c>
      <c r="E474" s="16" t="s">
        <v>644</v>
      </c>
      <c r="F474" s="21">
        <v>7024256</v>
      </c>
      <c r="G474" s="21">
        <v>7798716</v>
      </c>
      <c r="H474" s="21">
        <v>7403458</v>
      </c>
      <c r="I474" s="45"/>
      <c r="J474" s="45">
        <v>6315658</v>
      </c>
      <c r="K474" s="11"/>
      <c r="L474" s="5"/>
      <c r="M474" s="10"/>
    </row>
    <row r="475" spans="1:13" ht="22" x14ac:dyDescent="0.35">
      <c r="A475" s="11" t="s">
        <v>1087</v>
      </c>
      <c r="B475" s="12" t="s">
        <v>678</v>
      </c>
      <c r="C475" s="19" t="s">
        <v>679</v>
      </c>
      <c r="D475" s="23" t="s">
        <v>483</v>
      </c>
      <c r="E475" s="16" t="s">
        <v>673</v>
      </c>
      <c r="F475" s="21">
        <v>714000</v>
      </c>
      <c r="G475" s="21">
        <v>1574500</v>
      </c>
      <c r="H475" s="21">
        <v>3000000</v>
      </c>
      <c r="I475" s="45">
        <v>800000</v>
      </c>
      <c r="J475" s="45"/>
      <c r="K475" s="11">
        <v>2027</v>
      </c>
      <c r="L475" s="5"/>
      <c r="M475" s="10"/>
    </row>
    <row r="476" spans="1:13" ht="23.15" customHeight="1" x14ac:dyDescent="0.35">
      <c r="A476" s="11" t="s">
        <v>1088</v>
      </c>
      <c r="B476" s="12" t="s">
        <v>680</v>
      </c>
      <c r="C476" s="19" t="s">
        <v>681</v>
      </c>
      <c r="D476" s="23" t="s">
        <v>156</v>
      </c>
      <c r="E476" s="16" t="s">
        <v>682</v>
      </c>
      <c r="F476" s="21">
        <v>3189126</v>
      </c>
      <c r="G476" s="21">
        <v>3129126</v>
      </c>
      <c r="H476" s="21">
        <v>3979126</v>
      </c>
      <c r="I476" s="45"/>
      <c r="J476" s="45">
        <v>3979126</v>
      </c>
      <c r="K476" s="11"/>
      <c r="L476" s="5"/>
      <c r="M476" s="10"/>
    </row>
    <row r="477" spans="1:13" x14ac:dyDescent="0.35">
      <c r="A477" s="11" t="s">
        <v>1089</v>
      </c>
      <c r="B477" s="12" t="s">
        <v>683</v>
      </c>
      <c r="C477" s="13" t="s">
        <v>685</v>
      </c>
      <c r="D477" s="23" t="s">
        <v>439</v>
      </c>
      <c r="E477" s="16" t="s">
        <v>684</v>
      </c>
      <c r="F477" s="21">
        <v>244259</v>
      </c>
      <c r="G477" s="21">
        <v>244259</v>
      </c>
      <c r="H477" s="21">
        <v>244259</v>
      </c>
      <c r="I477" s="45"/>
      <c r="J477" s="45">
        <v>244259</v>
      </c>
      <c r="K477" s="11"/>
      <c r="L477" s="5"/>
      <c r="M477" s="10"/>
    </row>
    <row r="478" spans="1:13" x14ac:dyDescent="0.35">
      <c r="A478" s="58" t="s">
        <v>23</v>
      </c>
      <c r="B478" s="59"/>
      <c r="C478" s="59"/>
      <c r="D478" s="59"/>
      <c r="E478" s="60"/>
      <c r="F478" s="33">
        <f>F479+F495+F500+F504+F508+F513+F517</f>
        <v>333763851</v>
      </c>
      <c r="G478" s="33">
        <f t="shared" ref="G478:J478" si="50">G479+G495+G500+G504+G508+G513+G517</f>
        <v>368226635</v>
      </c>
      <c r="H478" s="33">
        <f t="shared" si="50"/>
        <v>384599066</v>
      </c>
      <c r="I478" s="33"/>
      <c r="J478" s="33">
        <f t="shared" si="50"/>
        <v>378040444</v>
      </c>
      <c r="K478" s="34"/>
      <c r="L478" s="5"/>
      <c r="M478" s="10"/>
    </row>
    <row r="479" spans="1:13" x14ac:dyDescent="0.35">
      <c r="A479" s="11" t="s">
        <v>1090</v>
      </c>
      <c r="B479" s="12" t="s">
        <v>792</v>
      </c>
      <c r="C479" s="13" t="s">
        <v>793</v>
      </c>
      <c r="D479" s="23"/>
      <c r="E479" s="22" t="s">
        <v>52</v>
      </c>
      <c r="F479" s="21">
        <f>F480+F481+F482+F483+F484+F485+F486+F487+F488+F489+F490+F491+F492+F493+F494</f>
        <v>211915339</v>
      </c>
      <c r="G479" s="21">
        <f t="shared" ref="G479:J479" si="51">G480+G481+G482+G483+G484+G485+G486+G487+G488+G489+G490+G491+G492+G493+G494</f>
        <v>225168661</v>
      </c>
      <c r="H479" s="21">
        <f t="shared" si="51"/>
        <v>228719062</v>
      </c>
      <c r="I479" s="21"/>
      <c r="J479" s="21">
        <f t="shared" si="51"/>
        <v>222160440</v>
      </c>
      <c r="K479" s="11"/>
      <c r="L479" s="5"/>
      <c r="M479" s="10"/>
    </row>
    <row r="480" spans="1:13" x14ac:dyDescent="0.35">
      <c r="A480" s="11"/>
      <c r="B480" s="12"/>
      <c r="C480" s="13"/>
      <c r="D480" s="23" t="s">
        <v>794</v>
      </c>
      <c r="E480" s="19" t="s">
        <v>808</v>
      </c>
      <c r="F480" s="21">
        <v>18965861</v>
      </c>
      <c r="G480" s="21">
        <v>28483793</v>
      </c>
      <c r="H480" s="21">
        <v>34521663</v>
      </c>
      <c r="I480" s="21"/>
      <c r="J480" s="21">
        <v>34521663</v>
      </c>
      <c r="K480" s="11"/>
      <c r="L480" s="5"/>
      <c r="M480" s="10"/>
    </row>
    <row r="481" spans="1:13" x14ac:dyDescent="0.35">
      <c r="A481" s="11"/>
      <c r="B481" s="12"/>
      <c r="C481" s="13"/>
      <c r="D481" s="23" t="s">
        <v>795</v>
      </c>
      <c r="E481" s="19" t="s">
        <v>809</v>
      </c>
      <c r="F481" s="21">
        <v>84816</v>
      </c>
      <c r="G481" s="21">
        <v>84816</v>
      </c>
      <c r="H481" s="21">
        <v>84816</v>
      </c>
      <c r="I481" s="21"/>
      <c r="J481" s="21">
        <v>84816</v>
      </c>
      <c r="K481" s="11"/>
      <c r="L481" s="5"/>
      <c r="M481" s="10"/>
    </row>
    <row r="482" spans="1:13" x14ac:dyDescent="0.35">
      <c r="A482" s="11"/>
      <c r="B482" s="12"/>
      <c r="C482" s="13"/>
      <c r="D482" s="23" t="s">
        <v>796</v>
      </c>
      <c r="E482" s="19" t="s">
        <v>810</v>
      </c>
      <c r="F482" s="21">
        <v>30621156</v>
      </c>
      <c r="G482" s="21">
        <v>30621156</v>
      </c>
      <c r="H482" s="21">
        <v>30621156</v>
      </c>
      <c r="I482" s="21"/>
      <c r="J482" s="21">
        <v>30621156</v>
      </c>
      <c r="K482" s="11"/>
      <c r="L482" s="5"/>
      <c r="M482" s="10"/>
    </row>
    <row r="483" spans="1:13" ht="22" x14ac:dyDescent="0.35">
      <c r="A483" s="11"/>
      <c r="B483" s="12"/>
      <c r="C483" s="17"/>
      <c r="D483" s="23" t="s">
        <v>797</v>
      </c>
      <c r="E483" s="19" t="s">
        <v>811</v>
      </c>
      <c r="F483" s="21">
        <v>23896614</v>
      </c>
      <c r="G483" s="21">
        <v>23899927</v>
      </c>
      <c r="H483" s="21">
        <v>23702358</v>
      </c>
      <c r="I483" s="21"/>
      <c r="J483" s="21">
        <v>23702358</v>
      </c>
      <c r="K483" s="11"/>
      <c r="L483" s="5"/>
      <c r="M483" s="10"/>
    </row>
    <row r="484" spans="1:13" ht="22" x14ac:dyDescent="0.35">
      <c r="A484" s="11"/>
      <c r="B484" s="12"/>
      <c r="C484" s="17"/>
      <c r="D484" s="23" t="s">
        <v>798</v>
      </c>
      <c r="E484" s="19" t="s">
        <v>812</v>
      </c>
      <c r="F484" s="21">
        <v>61462929</v>
      </c>
      <c r="G484" s="21">
        <v>57510232</v>
      </c>
      <c r="H484" s="21">
        <v>57510232</v>
      </c>
      <c r="I484" s="21"/>
      <c r="J484" s="21">
        <v>57510232</v>
      </c>
      <c r="K484" s="11"/>
      <c r="L484" s="5"/>
      <c r="M484" s="10"/>
    </row>
    <row r="485" spans="1:13" ht="22" x14ac:dyDescent="0.35">
      <c r="A485" s="11"/>
      <c r="B485" s="12"/>
      <c r="C485" s="17"/>
      <c r="D485" s="23" t="s">
        <v>799</v>
      </c>
      <c r="E485" s="19" t="s">
        <v>813</v>
      </c>
      <c r="F485" s="21">
        <v>37595784</v>
      </c>
      <c r="G485" s="21">
        <v>45447412</v>
      </c>
      <c r="H485" s="21">
        <v>43038711</v>
      </c>
      <c r="I485" s="21"/>
      <c r="J485" s="21">
        <v>36461976</v>
      </c>
      <c r="K485" s="11"/>
      <c r="L485" s="5"/>
      <c r="M485" s="10"/>
    </row>
    <row r="486" spans="1:13" ht="22" x14ac:dyDescent="0.35">
      <c r="A486" s="11"/>
      <c r="B486" s="12"/>
      <c r="C486" s="17"/>
      <c r="D486" s="23" t="s">
        <v>800</v>
      </c>
      <c r="E486" s="19" t="s">
        <v>814</v>
      </c>
      <c r="F486" s="21">
        <v>36152084</v>
      </c>
      <c r="G486" s="21">
        <v>35970378</v>
      </c>
      <c r="H486" s="21">
        <v>36072092</v>
      </c>
      <c r="I486" s="21"/>
      <c r="J486" s="21">
        <v>36072092</v>
      </c>
      <c r="K486" s="11"/>
      <c r="L486" s="5"/>
      <c r="M486" s="10"/>
    </row>
    <row r="487" spans="1:13" x14ac:dyDescent="0.35">
      <c r="A487" s="11"/>
      <c r="B487" s="12"/>
      <c r="C487" s="17"/>
      <c r="D487" s="23" t="s">
        <v>801</v>
      </c>
      <c r="E487" s="19" t="s">
        <v>815</v>
      </c>
      <c r="F487" s="21">
        <v>61004</v>
      </c>
      <c r="G487" s="21">
        <v>61004</v>
      </c>
      <c r="H487" s="21">
        <v>61004</v>
      </c>
      <c r="I487" s="21"/>
      <c r="J487" s="21">
        <v>61004</v>
      </c>
      <c r="K487" s="11"/>
      <c r="L487" s="5"/>
      <c r="M487" s="10"/>
    </row>
    <row r="488" spans="1:13" x14ac:dyDescent="0.35">
      <c r="A488" s="11"/>
      <c r="B488" s="12"/>
      <c r="C488" s="13"/>
      <c r="D488" s="23" t="s">
        <v>802</v>
      </c>
      <c r="E488" s="19" t="s">
        <v>816</v>
      </c>
      <c r="F488" s="21">
        <v>27601</v>
      </c>
      <c r="G488" s="21">
        <v>27601</v>
      </c>
      <c r="H488" s="21">
        <v>27601</v>
      </c>
      <c r="I488" s="21"/>
      <c r="J488" s="21">
        <v>27601</v>
      </c>
      <c r="K488" s="11"/>
      <c r="L488" s="5"/>
      <c r="M488" s="10"/>
    </row>
    <row r="489" spans="1:13" x14ac:dyDescent="0.35">
      <c r="A489" s="11"/>
      <c r="B489" s="12"/>
      <c r="C489" s="13"/>
      <c r="D489" s="23" t="s">
        <v>803</v>
      </c>
      <c r="E489" s="19" t="s">
        <v>817</v>
      </c>
      <c r="F489" s="21">
        <v>1129249</v>
      </c>
      <c r="G489" s="21">
        <v>1144101</v>
      </c>
      <c r="H489" s="21">
        <v>1161188</v>
      </c>
      <c r="I489" s="21"/>
      <c r="J489" s="21">
        <v>1179301</v>
      </c>
      <c r="K489" s="11"/>
      <c r="L489" s="5"/>
      <c r="M489" s="10"/>
    </row>
    <row r="490" spans="1:13" x14ac:dyDescent="0.35">
      <c r="A490" s="11"/>
      <c r="B490" s="12"/>
      <c r="C490" s="17"/>
      <c r="D490" s="23" t="s">
        <v>804</v>
      </c>
      <c r="E490" s="19" t="s">
        <v>818</v>
      </c>
      <c r="F490" s="21">
        <v>3813</v>
      </c>
      <c r="G490" s="21">
        <v>3813</v>
      </c>
      <c r="H490" s="21">
        <v>3813</v>
      </c>
      <c r="I490" s="21"/>
      <c r="J490" s="21">
        <v>3813</v>
      </c>
      <c r="K490" s="11"/>
      <c r="L490" s="5"/>
      <c r="M490" s="10"/>
    </row>
    <row r="491" spans="1:13" ht="22" x14ac:dyDescent="0.35">
      <c r="A491" s="11"/>
      <c r="B491" s="12"/>
      <c r="C491" s="17"/>
      <c r="D491" s="23" t="s">
        <v>805</v>
      </c>
      <c r="E491" s="19" t="s">
        <v>819</v>
      </c>
      <c r="F491" s="21">
        <v>1823888</v>
      </c>
      <c r="G491" s="21">
        <v>1823888</v>
      </c>
      <c r="H491" s="21">
        <v>1823888</v>
      </c>
      <c r="I491" s="21"/>
      <c r="J491" s="21">
        <v>1823888</v>
      </c>
      <c r="K491" s="11"/>
      <c r="L491" s="5"/>
      <c r="M491" s="10"/>
    </row>
    <row r="492" spans="1:13" x14ac:dyDescent="0.35">
      <c r="A492" s="11"/>
      <c r="B492" s="12"/>
      <c r="C492" s="17"/>
      <c r="D492" s="23" t="s">
        <v>806</v>
      </c>
      <c r="E492" s="19" t="s">
        <v>820</v>
      </c>
      <c r="F492" s="21">
        <v>24608</v>
      </c>
      <c r="G492" s="21">
        <v>24608</v>
      </c>
      <c r="H492" s="21">
        <v>24608</v>
      </c>
      <c r="I492" s="21"/>
      <c r="J492" s="21">
        <v>24608</v>
      </c>
      <c r="K492" s="11"/>
      <c r="L492" s="5"/>
      <c r="M492" s="10"/>
    </row>
    <row r="493" spans="1:13" x14ac:dyDescent="0.35">
      <c r="A493" s="11"/>
      <c r="B493" s="12"/>
      <c r="C493" s="17"/>
      <c r="D493" s="23" t="s">
        <v>807</v>
      </c>
      <c r="E493" s="19" t="s">
        <v>821</v>
      </c>
      <c r="F493" s="21">
        <v>1960</v>
      </c>
      <c r="G493" s="21">
        <v>1960</v>
      </c>
      <c r="H493" s="21">
        <v>1960</v>
      </c>
      <c r="I493" s="21"/>
      <c r="J493" s="21">
        <v>1960</v>
      </c>
      <c r="K493" s="11"/>
      <c r="L493" s="5"/>
      <c r="M493" s="10"/>
    </row>
    <row r="494" spans="1:13" x14ac:dyDescent="0.35">
      <c r="A494" s="11"/>
      <c r="B494" s="12"/>
      <c r="C494" s="17"/>
      <c r="D494" s="23" t="s">
        <v>96</v>
      </c>
      <c r="E494" s="19" t="s">
        <v>95</v>
      </c>
      <c r="F494" s="21">
        <v>63972</v>
      </c>
      <c r="G494" s="21">
        <v>63972</v>
      </c>
      <c r="H494" s="21">
        <v>63972</v>
      </c>
      <c r="I494" s="21"/>
      <c r="J494" s="21">
        <v>63972</v>
      </c>
      <c r="K494" s="11"/>
      <c r="L494" s="5"/>
      <c r="M494" s="10"/>
    </row>
    <row r="495" spans="1:13" x14ac:dyDescent="0.35">
      <c r="A495" s="11" t="s">
        <v>1091</v>
      </c>
      <c r="B495" s="12" t="s">
        <v>822</v>
      </c>
      <c r="C495" s="17" t="s">
        <v>823</v>
      </c>
      <c r="D495" s="23"/>
      <c r="E495" s="22" t="s">
        <v>52</v>
      </c>
      <c r="F495" s="21">
        <f>F496+F497+F498+F499</f>
        <v>71174053</v>
      </c>
      <c r="G495" s="21">
        <f t="shared" ref="G495:J495" si="52">G496+G497+G498+G499</f>
        <v>89161767</v>
      </c>
      <c r="H495" s="21">
        <f t="shared" si="52"/>
        <v>99175005</v>
      </c>
      <c r="I495" s="21"/>
      <c r="J495" s="21">
        <f t="shared" si="52"/>
        <v>99175005</v>
      </c>
      <c r="K495" s="11"/>
      <c r="L495" s="5"/>
      <c r="M495" s="10"/>
    </row>
    <row r="496" spans="1:13" x14ac:dyDescent="0.35">
      <c r="A496" s="11"/>
      <c r="B496" s="12"/>
      <c r="C496" s="17"/>
      <c r="D496" s="23" t="s">
        <v>794</v>
      </c>
      <c r="E496" s="19" t="s">
        <v>808</v>
      </c>
      <c r="F496" s="21">
        <v>57964188</v>
      </c>
      <c r="G496" s="21">
        <v>75899660</v>
      </c>
      <c r="H496" s="21">
        <v>85856320</v>
      </c>
      <c r="I496" s="21"/>
      <c r="J496" s="21">
        <v>85856320</v>
      </c>
      <c r="K496" s="11"/>
      <c r="L496" s="5"/>
      <c r="M496" s="10"/>
    </row>
    <row r="497" spans="1:13" ht="22" x14ac:dyDescent="0.35">
      <c r="A497" s="11"/>
      <c r="B497" s="12"/>
      <c r="C497" s="16"/>
      <c r="D497" s="23" t="s">
        <v>797</v>
      </c>
      <c r="E497" s="19" t="s">
        <v>811</v>
      </c>
      <c r="F497" s="21">
        <v>159526</v>
      </c>
      <c r="G497" s="21">
        <v>159526</v>
      </c>
      <c r="H497" s="21">
        <v>159526</v>
      </c>
      <c r="I497" s="21"/>
      <c r="J497" s="21">
        <v>159526</v>
      </c>
      <c r="K497" s="11"/>
      <c r="L497" s="5"/>
      <c r="M497" s="10"/>
    </row>
    <row r="498" spans="1:13" ht="22" x14ac:dyDescent="0.35">
      <c r="A498" s="11"/>
      <c r="B498" s="12"/>
      <c r="C498" s="13"/>
      <c r="D498" s="23" t="s">
        <v>798</v>
      </c>
      <c r="E498" s="19" t="s">
        <v>812</v>
      </c>
      <c r="F498" s="21">
        <v>7578627</v>
      </c>
      <c r="G498" s="21">
        <v>7592824</v>
      </c>
      <c r="H498" s="21">
        <v>7608014</v>
      </c>
      <c r="I498" s="21"/>
      <c r="J498" s="21">
        <v>7608014</v>
      </c>
      <c r="K498" s="11"/>
      <c r="L498" s="5"/>
      <c r="M498" s="10"/>
    </row>
    <row r="499" spans="1:13" ht="22" x14ac:dyDescent="0.35">
      <c r="A499" s="11"/>
      <c r="B499" s="12"/>
      <c r="C499" s="17"/>
      <c r="D499" s="23" t="s">
        <v>800</v>
      </c>
      <c r="E499" s="19" t="s">
        <v>814</v>
      </c>
      <c r="F499" s="21">
        <v>5471712</v>
      </c>
      <c r="G499" s="21">
        <v>5509757</v>
      </c>
      <c r="H499" s="21">
        <v>5551145</v>
      </c>
      <c r="I499" s="21"/>
      <c r="J499" s="21">
        <v>5551145</v>
      </c>
      <c r="K499" s="11"/>
      <c r="L499" s="5"/>
      <c r="M499" s="10"/>
    </row>
    <row r="500" spans="1:13" x14ac:dyDescent="0.35">
      <c r="A500" s="11" t="s">
        <v>1092</v>
      </c>
      <c r="B500" s="12" t="s">
        <v>824</v>
      </c>
      <c r="C500" s="17" t="s">
        <v>825</v>
      </c>
      <c r="D500" s="23"/>
      <c r="E500" s="22" t="s">
        <v>52</v>
      </c>
      <c r="F500" s="21">
        <f>F501+F502+F503</f>
        <v>24498190</v>
      </c>
      <c r="G500" s="21">
        <f t="shared" ref="G500:J500" si="53">G501+G502+G503</f>
        <v>24498190</v>
      </c>
      <c r="H500" s="21">
        <f t="shared" si="53"/>
        <v>24498190</v>
      </c>
      <c r="I500" s="21"/>
      <c r="J500" s="21">
        <f t="shared" si="53"/>
        <v>24498190</v>
      </c>
      <c r="K500" s="11"/>
      <c r="L500" s="5"/>
      <c r="M500" s="10"/>
    </row>
    <row r="501" spans="1:13" x14ac:dyDescent="0.35">
      <c r="A501" s="11"/>
      <c r="B501" s="12"/>
      <c r="C501" s="17"/>
      <c r="D501" s="23" t="s">
        <v>826</v>
      </c>
      <c r="E501" s="16" t="s">
        <v>1098</v>
      </c>
      <c r="F501" s="21">
        <v>2658340</v>
      </c>
      <c r="G501" s="21">
        <v>2658340</v>
      </c>
      <c r="H501" s="21">
        <v>2658340</v>
      </c>
      <c r="I501" s="21"/>
      <c r="J501" s="21">
        <v>2658340</v>
      </c>
      <c r="K501" s="11"/>
      <c r="L501" s="5"/>
      <c r="M501" s="10"/>
    </row>
    <row r="502" spans="1:13" x14ac:dyDescent="0.35">
      <c r="A502" s="11"/>
      <c r="B502" s="12"/>
      <c r="C502" s="17"/>
      <c r="D502" s="23" t="s">
        <v>796</v>
      </c>
      <c r="E502" s="16" t="s">
        <v>810</v>
      </c>
      <c r="F502" s="21">
        <v>20769886</v>
      </c>
      <c r="G502" s="21">
        <v>20769886</v>
      </c>
      <c r="H502" s="21">
        <v>20769886</v>
      </c>
      <c r="I502" s="21"/>
      <c r="J502" s="21">
        <v>20769886</v>
      </c>
      <c r="K502" s="11"/>
      <c r="L502" s="5"/>
      <c r="M502" s="10"/>
    </row>
    <row r="503" spans="1:13" ht="22" x14ac:dyDescent="0.35">
      <c r="A503" s="11"/>
      <c r="B503" s="12"/>
      <c r="C503" s="17"/>
      <c r="D503" s="23" t="s">
        <v>798</v>
      </c>
      <c r="E503" s="16" t="s">
        <v>812</v>
      </c>
      <c r="F503" s="21">
        <v>1069964</v>
      </c>
      <c r="G503" s="21">
        <v>1069964</v>
      </c>
      <c r="H503" s="21">
        <v>1069964</v>
      </c>
      <c r="I503" s="21"/>
      <c r="J503" s="21">
        <v>1069964</v>
      </c>
      <c r="K503" s="11"/>
      <c r="L503" s="5"/>
      <c r="M503" s="10"/>
    </row>
    <row r="504" spans="1:13" ht="22" x14ac:dyDescent="0.35">
      <c r="A504" s="11" t="s">
        <v>1093</v>
      </c>
      <c r="B504" s="12" t="s">
        <v>827</v>
      </c>
      <c r="C504" s="16" t="s">
        <v>828</v>
      </c>
      <c r="D504" s="23"/>
      <c r="E504" s="22" t="s">
        <v>52</v>
      </c>
      <c r="F504" s="21">
        <f>F505+F506+F507</f>
        <v>7923946</v>
      </c>
      <c r="G504" s="21">
        <f t="shared" ref="G504:J504" si="54">G505+G506+G507</f>
        <v>7923946</v>
      </c>
      <c r="H504" s="21">
        <f t="shared" si="54"/>
        <v>7923946</v>
      </c>
      <c r="I504" s="21"/>
      <c r="J504" s="21">
        <f t="shared" si="54"/>
        <v>7923946</v>
      </c>
      <c r="K504" s="11"/>
      <c r="L504" s="5"/>
      <c r="M504" s="10"/>
    </row>
    <row r="505" spans="1:13" x14ac:dyDescent="0.35">
      <c r="A505" s="11"/>
      <c r="B505" s="12"/>
      <c r="C505" s="13"/>
      <c r="D505" s="32" t="s">
        <v>672</v>
      </c>
      <c r="E505" s="16" t="s">
        <v>945</v>
      </c>
      <c r="F505" s="21">
        <v>4246190</v>
      </c>
      <c r="G505" s="21">
        <v>4246190</v>
      </c>
      <c r="H505" s="21">
        <v>4246190</v>
      </c>
      <c r="I505" s="21"/>
      <c r="J505" s="21">
        <v>4246190</v>
      </c>
      <c r="K505" s="11"/>
      <c r="L505" s="5"/>
      <c r="M505" s="10"/>
    </row>
    <row r="506" spans="1:13" x14ac:dyDescent="0.35">
      <c r="A506" s="11"/>
      <c r="B506" s="12"/>
      <c r="C506" s="17"/>
      <c r="D506" s="23" t="s">
        <v>201</v>
      </c>
      <c r="E506" s="16" t="s">
        <v>830</v>
      </c>
      <c r="F506" s="21">
        <v>3104291</v>
      </c>
      <c r="G506" s="21">
        <v>3104291</v>
      </c>
      <c r="H506" s="21">
        <v>3104291</v>
      </c>
      <c r="I506" s="21"/>
      <c r="J506" s="21">
        <v>3104291</v>
      </c>
      <c r="K506" s="11"/>
      <c r="L506" s="5"/>
      <c r="M506" s="10"/>
    </row>
    <row r="507" spans="1:13" x14ac:dyDescent="0.35">
      <c r="A507" s="11"/>
      <c r="B507" s="12"/>
      <c r="C507" s="17"/>
      <c r="D507" s="23" t="s">
        <v>829</v>
      </c>
      <c r="E507" s="16" t="s">
        <v>831</v>
      </c>
      <c r="F507" s="21">
        <v>573465</v>
      </c>
      <c r="G507" s="21">
        <v>573465</v>
      </c>
      <c r="H507" s="21">
        <v>573465</v>
      </c>
      <c r="I507" s="21"/>
      <c r="J507" s="21">
        <v>573465</v>
      </c>
      <c r="K507" s="11"/>
      <c r="L507" s="5"/>
      <c r="M507" s="10"/>
    </row>
    <row r="508" spans="1:13" x14ac:dyDescent="0.35">
      <c r="A508" s="11" t="s">
        <v>1094</v>
      </c>
      <c r="B508" s="12" t="s">
        <v>832</v>
      </c>
      <c r="C508" s="17" t="s">
        <v>833</v>
      </c>
      <c r="D508" s="23"/>
      <c r="E508" s="22" t="s">
        <v>52</v>
      </c>
      <c r="F508" s="21">
        <f>F509+F510+F511+F512</f>
        <v>11780935</v>
      </c>
      <c r="G508" s="21">
        <f t="shared" ref="G508:J508" si="55">G509+G510+G511+G512</f>
        <v>13794765</v>
      </c>
      <c r="H508" s="21">
        <f t="shared" si="55"/>
        <v>16075090</v>
      </c>
      <c r="I508" s="21"/>
      <c r="J508" s="21">
        <f t="shared" si="55"/>
        <v>16075090</v>
      </c>
      <c r="K508" s="11"/>
      <c r="L508" s="5"/>
      <c r="M508" s="10"/>
    </row>
    <row r="509" spans="1:13" x14ac:dyDescent="0.35">
      <c r="A509" s="11"/>
      <c r="B509" s="12"/>
      <c r="C509" s="17"/>
      <c r="D509" s="23" t="s">
        <v>794</v>
      </c>
      <c r="E509" s="16" t="s">
        <v>808</v>
      </c>
      <c r="F509" s="21">
        <v>9808834</v>
      </c>
      <c r="G509" s="21">
        <v>11822664</v>
      </c>
      <c r="H509" s="21">
        <v>14102989</v>
      </c>
      <c r="I509" s="21"/>
      <c r="J509" s="21">
        <v>14102989</v>
      </c>
      <c r="K509" s="11"/>
      <c r="L509" s="5"/>
      <c r="M509" s="10"/>
    </row>
    <row r="510" spans="1:13" ht="22" x14ac:dyDescent="0.35">
      <c r="A510" s="11"/>
      <c r="B510" s="12"/>
      <c r="C510" s="17"/>
      <c r="D510" s="23" t="s">
        <v>797</v>
      </c>
      <c r="E510" s="16" t="s">
        <v>811</v>
      </c>
      <c r="F510" s="21">
        <v>1335060</v>
      </c>
      <c r="G510" s="21">
        <v>1335060</v>
      </c>
      <c r="H510" s="21">
        <v>1335060</v>
      </c>
      <c r="I510" s="21"/>
      <c r="J510" s="21">
        <v>1335060</v>
      </c>
      <c r="K510" s="11"/>
      <c r="L510" s="5"/>
      <c r="M510" s="10"/>
    </row>
    <row r="511" spans="1:13" ht="22" x14ac:dyDescent="0.35">
      <c r="A511" s="11"/>
      <c r="B511" s="12"/>
      <c r="C511" s="17"/>
      <c r="D511" s="23" t="s">
        <v>798</v>
      </c>
      <c r="E511" s="16" t="s">
        <v>812</v>
      </c>
      <c r="F511" s="21">
        <v>87061</v>
      </c>
      <c r="G511" s="21">
        <v>87061</v>
      </c>
      <c r="H511" s="21">
        <v>87061</v>
      </c>
      <c r="I511" s="21"/>
      <c r="J511" s="21">
        <v>87061</v>
      </c>
      <c r="K511" s="11"/>
      <c r="L511" s="5"/>
      <c r="M511" s="10"/>
    </row>
    <row r="512" spans="1:13" ht="22" x14ac:dyDescent="0.35">
      <c r="A512" s="11"/>
      <c r="B512" s="12"/>
      <c r="C512" s="17"/>
      <c r="D512" s="23" t="s">
        <v>800</v>
      </c>
      <c r="E512" s="16" t="s">
        <v>814</v>
      </c>
      <c r="F512" s="21">
        <v>549980</v>
      </c>
      <c r="G512" s="21">
        <v>549980</v>
      </c>
      <c r="H512" s="21">
        <v>549980</v>
      </c>
      <c r="I512" s="21"/>
      <c r="J512" s="21">
        <v>549980</v>
      </c>
      <c r="K512" s="11"/>
      <c r="L512" s="5"/>
      <c r="M512" s="10"/>
    </row>
    <row r="513" spans="1:13" x14ac:dyDescent="0.35">
      <c r="A513" s="11" t="s">
        <v>1110</v>
      </c>
      <c r="B513" s="12" t="s">
        <v>834</v>
      </c>
      <c r="C513" s="17" t="s">
        <v>835</v>
      </c>
      <c r="D513" s="23"/>
      <c r="E513" s="22" t="s">
        <v>52</v>
      </c>
      <c r="F513" s="21">
        <f>F514+F515+F516</f>
        <v>5894758</v>
      </c>
      <c r="G513" s="21">
        <f t="shared" ref="G513:J513" si="56">G514+G515+G516</f>
        <v>6727570</v>
      </c>
      <c r="H513" s="21">
        <f t="shared" si="56"/>
        <v>7256037</v>
      </c>
      <c r="I513" s="21"/>
      <c r="J513" s="21">
        <f t="shared" si="56"/>
        <v>7256037</v>
      </c>
      <c r="K513" s="11"/>
      <c r="L513" s="5"/>
      <c r="M513" s="10"/>
    </row>
    <row r="514" spans="1:13" x14ac:dyDescent="0.35">
      <c r="A514" s="11"/>
      <c r="B514" s="12"/>
      <c r="C514" s="17"/>
      <c r="D514" s="23" t="s">
        <v>794</v>
      </c>
      <c r="E514" s="16" t="s">
        <v>808</v>
      </c>
      <c r="F514" s="21">
        <v>4160000</v>
      </c>
      <c r="G514" s="21">
        <v>5760000</v>
      </c>
      <c r="H514" s="21">
        <v>6288000</v>
      </c>
      <c r="I514" s="21"/>
      <c r="J514" s="21">
        <v>6288000</v>
      </c>
      <c r="K514" s="11"/>
      <c r="L514" s="5"/>
      <c r="M514" s="10"/>
    </row>
    <row r="515" spans="1:13" ht="22" x14ac:dyDescent="0.35">
      <c r="A515" s="11"/>
      <c r="B515" s="12"/>
      <c r="C515" s="17"/>
      <c r="D515" s="23" t="s">
        <v>798</v>
      </c>
      <c r="E515" s="16" t="s">
        <v>812</v>
      </c>
      <c r="F515" s="21">
        <v>734758</v>
      </c>
      <c r="G515" s="21">
        <v>767570</v>
      </c>
      <c r="H515" s="21">
        <v>768037</v>
      </c>
      <c r="I515" s="21"/>
      <c r="J515" s="21">
        <v>768037</v>
      </c>
      <c r="K515" s="11"/>
      <c r="L515" s="5"/>
      <c r="M515" s="10"/>
    </row>
    <row r="516" spans="1:13" ht="22" x14ac:dyDescent="0.35">
      <c r="A516" s="11"/>
      <c r="B516" s="12"/>
      <c r="C516" s="17"/>
      <c r="D516" s="23" t="s">
        <v>805</v>
      </c>
      <c r="E516" s="16" t="s">
        <v>819</v>
      </c>
      <c r="F516" s="21">
        <v>1000000</v>
      </c>
      <c r="G516" s="21">
        <v>200000</v>
      </c>
      <c r="H516" s="21">
        <v>200000</v>
      </c>
      <c r="I516" s="21"/>
      <c r="J516" s="21">
        <v>200000</v>
      </c>
      <c r="K516" s="11"/>
      <c r="L516" s="5"/>
      <c r="M516" s="10"/>
    </row>
    <row r="517" spans="1:13" x14ac:dyDescent="0.35">
      <c r="A517" s="11" t="s">
        <v>1111</v>
      </c>
      <c r="B517" s="12" t="s">
        <v>836</v>
      </c>
      <c r="C517" s="17" t="s">
        <v>837</v>
      </c>
      <c r="D517" s="23"/>
      <c r="E517" s="22" t="s">
        <v>52</v>
      </c>
      <c r="F517" s="21">
        <f>F518+F519+F520+F521+F522</f>
        <v>576630</v>
      </c>
      <c r="G517" s="21">
        <f t="shared" ref="G517:J517" si="57">G518+G519+G520+G521+G522</f>
        <v>951736</v>
      </c>
      <c r="H517" s="21">
        <f t="shared" si="57"/>
        <v>951736</v>
      </c>
      <c r="I517" s="21"/>
      <c r="J517" s="21">
        <f t="shared" si="57"/>
        <v>951736</v>
      </c>
      <c r="K517" s="11"/>
      <c r="L517" s="5"/>
      <c r="M517" s="10"/>
    </row>
    <row r="518" spans="1:13" x14ac:dyDescent="0.35">
      <c r="A518" s="11"/>
      <c r="B518" s="12"/>
      <c r="C518" s="16"/>
      <c r="D518" s="23" t="s">
        <v>807</v>
      </c>
      <c r="E518" s="16" t="s">
        <v>1099</v>
      </c>
      <c r="F518" s="21">
        <v>57606</v>
      </c>
      <c r="G518" s="21">
        <v>57606</v>
      </c>
      <c r="H518" s="21">
        <v>57606</v>
      </c>
      <c r="I518" s="21"/>
      <c r="J518" s="21">
        <v>57606</v>
      </c>
      <c r="K518" s="11"/>
      <c r="L518" s="5"/>
      <c r="M518" s="10"/>
    </row>
    <row r="519" spans="1:13" ht="22" x14ac:dyDescent="0.35">
      <c r="A519" s="11"/>
      <c r="B519" s="12"/>
      <c r="C519" s="13"/>
      <c r="D519" s="23" t="s">
        <v>797</v>
      </c>
      <c r="E519" s="16" t="s">
        <v>811</v>
      </c>
      <c r="F519" s="21">
        <v>108665</v>
      </c>
      <c r="G519" s="21">
        <v>77415</v>
      </c>
      <c r="H519" s="21">
        <v>77415</v>
      </c>
      <c r="I519" s="21"/>
      <c r="J519" s="21">
        <v>77415</v>
      </c>
      <c r="K519" s="11"/>
      <c r="L519" s="5"/>
      <c r="M519" s="10"/>
    </row>
    <row r="520" spans="1:13" ht="22" x14ac:dyDescent="0.35">
      <c r="A520" s="11"/>
      <c r="B520" s="12"/>
      <c r="C520" s="17"/>
      <c r="D520" s="23" t="s">
        <v>798</v>
      </c>
      <c r="E520" s="16" t="s">
        <v>812</v>
      </c>
      <c r="F520" s="21">
        <v>289168</v>
      </c>
      <c r="G520" s="21">
        <v>574335</v>
      </c>
      <c r="H520" s="21">
        <v>574335</v>
      </c>
      <c r="I520" s="21"/>
      <c r="J520" s="21">
        <v>574335</v>
      </c>
      <c r="K520" s="11"/>
      <c r="L520" s="5"/>
      <c r="M520" s="10"/>
    </row>
    <row r="521" spans="1:13" ht="22" x14ac:dyDescent="0.35">
      <c r="A521" s="11"/>
      <c r="B521" s="12"/>
      <c r="C521" s="17"/>
      <c r="D521" s="23" t="s">
        <v>799</v>
      </c>
      <c r="E521" s="16" t="s">
        <v>813</v>
      </c>
      <c r="F521" s="21">
        <v>77882</v>
      </c>
      <c r="G521" s="21">
        <v>155763</v>
      </c>
      <c r="H521" s="21">
        <v>155763</v>
      </c>
      <c r="I521" s="21"/>
      <c r="J521" s="21">
        <v>155763</v>
      </c>
      <c r="K521" s="11"/>
      <c r="L521" s="5"/>
      <c r="M521" s="10"/>
    </row>
    <row r="522" spans="1:13" ht="22" x14ac:dyDescent="0.35">
      <c r="A522" s="11"/>
      <c r="B522" s="12"/>
      <c r="C522" s="17"/>
      <c r="D522" s="23" t="s">
        <v>800</v>
      </c>
      <c r="E522" s="16" t="s">
        <v>814</v>
      </c>
      <c r="F522" s="21">
        <v>43309</v>
      </c>
      <c r="G522" s="21">
        <v>86617</v>
      </c>
      <c r="H522" s="21">
        <v>86617</v>
      </c>
      <c r="I522" s="21"/>
      <c r="J522" s="21">
        <v>86617</v>
      </c>
      <c r="K522" s="11"/>
      <c r="L522" s="5"/>
      <c r="M522" s="10"/>
    </row>
    <row r="523" spans="1:13" x14ac:dyDescent="0.35">
      <c r="A523" s="5" t="s">
        <v>1104</v>
      </c>
    </row>
    <row r="524" spans="1:13" x14ac:dyDescent="0.35">
      <c r="A524" s="50"/>
      <c r="B524" s="51"/>
      <c r="C524" s="5"/>
      <c r="D524" s="52"/>
      <c r="E524" s="53"/>
      <c r="F524" s="54"/>
      <c r="G524" s="54"/>
      <c r="H524" s="54"/>
      <c r="I524" s="54"/>
      <c r="J524" s="54"/>
      <c r="K524" s="50"/>
      <c r="L524" s="5"/>
      <c r="M524" s="10"/>
    </row>
    <row r="526" spans="1:13" x14ac:dyDescent="0.35">
      <c r="B526" s="1"/>
      <c r="C526" s="29" t="s">
        <v>24</v>
      </c>
      <c r="D526" s="30"/>
      <c r="E526" s="31" t="s">
        <v>25</v>
      </c>
      <c r="F526" s="44"/>
    </row>
    <row r="527" spans="1:13" hidden="1" x14ac:dyDescent="0.35">
      <c r="B527" s="1"/>
      <c r="C527" s="1"/>
      <c r="D527" s="2"/>
      <c r="E527" s="28"/>
      <c r="F527" s="41" t="s">
        <v>26</v>
      </c>
    </row>
    <row r="528" spans="1:13" hidden="1" x14ac:dyDescent="0.35">
      <c r="B528" s="1"/>
      <c r="C528" s="57" t="s">
        <v>27</v>
      </c>
      <c r="D528" s="57"/>
      <c r="E528" s="57"/>
      <c r="F528" s="44"/>
    </row>
    <row r="529" spans="1:6" hidden="1" x14ac:dyDescent="0.35">
      <c r="B529" s="57" t="s">
        <v>28</v>
      </c>
      <c r="C529" s="57"/>
      <c r="D529" s="3"/>
      <c r="E529" s="4"/>
      <c r="F529" s="44"/>
    </row>
    <row r="530" spans="1:6" hidden="1" x14ac:dyDescent="0.35">
      <c r="B530" s="57"/>
      <c r="C530" s="57"/>
      <c r="D530" s="3"/>
      <c r="E530" s="4"/>
      <c r="F530" s="44"/>
    </row>
    <row r="531" spans="1:6" x14ac:dyDescent="0.35">
      <c r="B531" s="1"/>
      <c r="C531" s="1"/>
      <c r="D531" s="3"/>
      <c r="E531" s="4"/>
      <c r="F531" s="44"/>
    </row>
    <row r="533" spans="1:6" ht="15.65" customHeight="1" x14ac:dyDescent="0.35">
      <c r="A533" s="27" t="s">
        <v>33</v>
      </c>
      <c r="B533" s="27"/>
      <c r="C533" s="27"/>
    </row>
    <row r="534" spans="1:6" ht="15" customHeight="1" x14ac:dyDescent="0.35">
      <c r="A534" s="27" t="s">
        <v>34</v>
      </c>
      <c r="B534" s="27"/>
      <c r="C534" s="27"/>
    </row>
  </sheetData>
  <mergeCells count="22">
    <mergeCell ref="A103:E103"/>
    <mergeCell ref="G1:K1"/>
    <mergeCell ref="A3:K3"/>
    <mergeCell ref="D6:E6"/>
    <mergeCell ref="A7:E7"/>
    <mergeCell ref="A8:E8"/>
    <mergeCell ref="A18:E18"/>
    <mergeCell ref="A26:E26"/>
    <mergeCell ref="A31:E31"/>
    <mergeCell ref="A56:E56"/>
    <mergeCell ref="A80:E80"/>
    <mergeCell ref="F5:J5"/>
    <mergeCell ref="B529:C530"/>
    <mergeCell ref="A182:E182"/>
    <mergeCell ref="A232:E232"/>
    <mergeCell ref="A276:E276"/>
    <mergeCell ref="A313:E313"/>
    <mergeCell ref="A371:E371"/>
    <mergeCell ref="A411:E411"/>
    <mergeCell ref="A444:E444"/>
    <mergeCell ref="A478:E478"/>
    <mergeCell ref="C528:E528"/>
  </mergeCells>
  <dataValidations count="2">
    <dataValidation type="whole" errorStyle="information" allowBlank="1" showInputMessage="1" showErrorMessage="1" error="Jāievada skaitlis" sqref="F10" xr:uid="{78A938FA-323A-429D-9031-1A6FEAE1A044}">
      <formula1>-100000000000000</formula1>
      <formula2>100000000000000</formula2>
    </dataValidation>
    <dataValidation type="whole" errorStyle="information" allowBlank="1" showInputMessage="1" showErrorMessage="1" error="Jāievada skaitlis" sqref="G10" xr:uid="{E22CEEA7-6A62-40AB-ABC3-58456AE074CF}">
      <formula1>-1000000000000</formula1>
      <formula2>1000000000000</formula2>
    </dataValidation>
  </dataValidations>
  <hyperlinks>
    <hyperlink ref="A534" r:id="rId1" display="diana.mirovscikova@fm.gov.lv" xr:uid="{E774B94D-8534-4BBA-B455-8A92CEEFAE33}"/>
  </hyperlinks>
  <pageMargins left="0.70866141732283472" right="0.70866141732283472" top="0.74803149606299213" bottom="0.74803149606299213" header="0.31496062992125984" footer="0.31496062992125984"/>
  <pageSetup paperSize="9" scale="79" fitToHeight="0" orientation="landscape" r:id="rId2"/>
  <headerFooter>
    <oddFooter>&amp;F</oddFooter>
  </headerFooter>
  <ignoredErrors>
    <ignoredError sqref="D33 D37:E37 D39 D44 D48 D51 D54 D66 D68:E68 D77 D84 D106:D113 D117 D125:D140 D142:D143 D146:D150 D165:D171 D173:D180 D235:D236 D238 D240:D242 D246:D247 D250 D252:D253 D255:D264 D265:D266 D267:D268 D270:D275 D285 D289 D291 D298:D299 D413 D420 D422:D426 D435:D437 D446:D449 D451:D452 D457:D461 D466:D469 D471:D473 D475:E475 D476 D373:D376 D381:D383 D385:D387 D390 D392:E392 D394:D396 D398:D407 D317:D320 D323 D314 D325:D330 D333:D339 D341:D343 D345:D355 D357:D366 D370 D487 D506:D507 D191:D200 D202:D211 D215 D217:D223 D225:D226 D228:D230 D36 D282 D409:D410" twoDigitTextYear="1"/>
    <ignoredError sqref="K120 K128 K138 K142:K144 K154 K158 K181 K278:K287 K291:K312 K184 K187:K190 K199 K219:K2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Saraksts</vt:lpstr>
      <vt:lpstr>Saraksts!Print_Titles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 pielikums informatīvajam ziņojumam "Par ministriju un citu centrālo valsts iestāžu prioritārajiem pasākumiem 2024., 2025. un 2026.gadam"</dc:title>
  <dc:subject>Ministriju un citu centrālo valsts iestāžu iesniegtie pieprasījumi prioritārajiem pasākumiem</dc:subject>
  <dc:creator>Sandra Vītola</dc:creator>
  <dc:description>Sandra.Vitola@fm.gov.lv_x000d_
25732964</dc:description>
  <cp:lastModifiedBy>Sandra Vītola</cp:lastModifiedBy>
  <cp:lastPrinted>2023-07-13T06:19:38Z</cp:lastPrinted>
  <dcterms:created xsi:type="dcterms:W3CDTF">2023-07-03T06:47:38Z</dcterms:created>
  <dcterms:modified xsi:type="dcterms:W3CDTF">2023-08-09T08:04:01Z</dcterms:modified>
</cp:coreProperties>
</file>