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4\4._Prioritārie pasākumi\0._Informatīvais ziņojums\0._IZ_iesniegšanai_MK\"/>
    </mc:Choice>
  </mc:AlternateContent>
  <xr:revisionPtr revIDLastSave="0" documentId="13_ncr:1_{2DF3E0CE-E1FE-4B72-A0EF-158F23E63B06}" xr6:coauthVersionLast="47" xr6:coauthVersionMax="47" xr10:uidLastSave="{00000000-0000-0000-0000-000000000000}"/>
  <bookViews>
    <workbookView xWindow="-110" yWindow="-110" windowWidth="38620" windowHeight="21220" xr2:uid="{0A72075D-78F7-49C8-BA60-423B546FF245}"/>
  </bookViews>
  <sheets>
    <sheet name="Saraksts" sheetId="1" r:id="rId1"/>
  </sheets>
  <definedNames>
    <definedName name="_xlnm.Print_Titles" localSheetId="0">Saraksts!$5:$6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1" l="1"/>
  <c r="H117" i="1"/>
  <c r="J117" i="1"/>
  <c r="F117" i="1"/>
  <c r="G144" i="1" l="1"/>
  <c r="F144" i="1"/>
  <c r="H144" i="1"/>
  <c r="I144" i="1"/>
  <c r="F79" i="1" l="1"/>
  <c r="F73" i="1"/>
  <c r="G35" i="1" l="1"/>
  <c r="H35" i="1"/>
  <c r="I35" i="1"/>
  <c r="J35" i="1"/>
  <c r="F35" i="1"/>
  <c r="F31" i="1" s="1"/>
  <c r="G193" i="1" l="1"/>
  <c r="H193" i="1"/>
  <c r="J193" i="1"/>
  <c r="F193" i="1"/>
  <c r="G188" i="1"/>
  <c r="G187" i="1" s="1"/>
  <c r="H188" i="1"/>
  <c r="H187" i="1" s="1"/>
  <c r="J188" i="1"/>
  <c r="J187" i="1" s="1"/>
  <c r="F188" i="1"/>
  <c r="F187" i="1" s="1"/>
  <c r="G182" i="1"/>
  <c r="H182" i="1"/>
  <c r="J182" i="1"/>
  <c r="F182" i="1"/>
  <c r="G179" i="1"/>
  <c r="H179" i="1"/>
  <c r="J179" i="1"/>
  <c r="F179" i="1"/>
  <c r="G175" i="1"/>
  <c r="G174" i="1" s="1"/>
  <c r="H175" i="1"/>
  <c r="H174" i="1" s="1"/>
  <c r="J175" i="1"/>
  <c r="J174" i="1" s="1"/>
  <c r="F175" i="1"/>
  <c r="F174" i="1" s="1"/>
  <c r="G171" i="1"/>
  <c r="H171" i="1"/>
  <c r="J171" i="1"/>
  <c r="F171" i="1"/>
  <c r="G160" i="1"/>
  <c r="H160" i="1"/>
  <c r="J160" i="1"/>
  <c r="F160" i="1"/>
  <c r="G156" i="1"/>
  <c r="H156" i="1"/>
  <c r="J156" i="1"/>
  <c r="F156" i="1"/>
  <c r="F155" i="1" l="1"/>
  <c r="J155" i="1"/>
  <c r="H155" i="1"/>
  <c r="G155" i="1"/>
  <c r="G232" i="1"/>
  <c r="H232" i="1"/>
  <c r="J232" i="1"/>
  <c r="F232" i="1"/>
  <c r="G228" i="1"/>
  <c r="H228" i="1"/>
  <c r="J228" i="1"/>
  <c r="F228" i="1"/>
  <c r="G225" i="1"/>
  <c r="H225" i="1"/>
  <c r="J225" i="1"/>
  <c r="F225" i="1"/>
  <c r="G210" i="1"/>
  <c r="H210" i="1"/>
  <c r="J210" i="1"/>
  <c r="F210" i="1"/>
  <c r="G205" i="1"/>
  <c r="H205" i="1"/>
  <c r="J205" i="1"/>
  <c r="F205" i="1"/>
  <c r="G199" i="1"/>
  <c r="H199" i="1"/>
  <c r="J199" i="1"/>
  <c r="F199" i="1"/>
  <c r="F152" i="1"/>
  <c r="F150" i="1" s="1"/>
  <c r="J137" i="1"/>
  <c r="J136" i="1" s="1"/>
  <c r="G137" i="1"/>
  <c r="G136" i="1" s="1"/>
  <c r="H137" i="1"/>
  <c r="H136" i="1" s="1"/>
  <c r="F137" i="1"/>
  <c r="F136" i="1" s="1"/>
  <c r="J121" i="1"/>
  <c r="G128" i="1"/>
  <c r="H128" i="1"/>
  <c r="J128" i="1"/>
  <c r="F128" i="1"/>
  <c r="G123" i="1"/>
  <c r="H123" i="1"/>
  <c r="J123" i="1"/>
  <c r="F123" i="1"/>
  <c r="F209" i="1" l="1"/>
  <c r="G209" i="1"/>
  <c r="J209" i="1"/>
  <c r="H209" i="1"/>
  <c r="J198" i="1"/>
  <c r="H198" i="1"/>
  <c r="F198" i="1"/>
  <c r="G198" i="1"/>
  <c r="G111" i="1"/>
  <c r="H111" i="1"/>
  <c r="J111" i="1"/>
  <c r="F111" i="1"/>
  <c r="G108" i="1"/>
  <c r="H108" i="1"/>
  <c r="J108" i="1"/>
  <c r="F108" i="1"/>
  <c r="G100" i="1"/>
  <c r="H100" i="1"/>
  <c r="J100" i="1"/>
  <c r="F100" i="1"/>
  <c r="F96" i="1"/>
  <c r="H98" i="1"/>
  <c r="J98" i="1" s="1"/>
  <c r="G98" i="1"/>
  <c r="H97" i="1"/>
  <c r="J97" i="1" s="1"/>
  <c r="G97" i="1"/>
  <c r="F95" i="1" l="1"/>
  <c r="J96" i="1"/>
  <c r="J95" i="1" s="1"/>
  <c r="G96" i="1"/>
  <c r="G95" i="1" s="1"/>
  <c r="H96" i="1"/>
  <c r="H95" i="1" s="1"/>
  <c r="G92" i="1"/>
  <c r="H92" i="1"/>
  <c r="F92" i="1"/>
  <c r="G89" i="1"/>
  <c r="G83" i="1" s="1"/>
  <c r="H89" i="1"/>
  <c r="H83" i="1" s="1"/>
  <c r="J89" i="1"/>
  <c r="J83" i="1" s="1"/>
  <c r="F89" i="1"/>
  <c r="F83" i="1" s="1"/>
  <c r="G56" i="1" l="1"/>
  <c r="G53" i="1" s="1"/>
  <c r="H56" i="1"/>
  <c r="H53" i="1" s="1"/>
  <c r="F64" i="1"/>
  <c r="F47" i="1"/>
  <c r="F56" i="1"/>
  <c r="F53" i="1" l="1"/>
  <c r="G47" i="1"/>
  <c r="H47" i="1"/>
  <c r="J47" i="1"/>
  <c r="G27" i="1" l="1"/>
  <c r="H27" i="1"/>
  <c r="J27" i="1"/>
  <c r="F27" i="1"/>
  <c r="G31" i="1"/>
  <c r="H31" i="1"/>
  <c r="I31" i="1"/>
  <c r="I7" i="1" s="1"/>
  <c r="J31" i="1"/>
  <c r="G8" i="1" l="1"/>
  <c r="G7" i="1" s="1"/>
  <c r="H8" i="1"/>
  <c r="H7" i="1" s="1"/>
  <c r="J8" i="1"/>
  <c r="J7" i="1" s="1"/>
  <c r="F8" i="1"/>
  <c r="F7" i="1" s="1"/>
</calcChain>
</file>

<file path=xl/sharedStrings.xml><?xml version="1.0" encoding="utf-8"?>
<sst xmlns="http://schemas.openxmlformats.org/spreadsheetml/2006/main" count="580" uniqueCount="291">
  <si>
    <t>Ministriju un citu centrālo valsts iestāžu iesniegtie pieprasījumi starpnozaru prioritārajiem pasākumiem</t>
  </si>
  <si>
    <r>
      <t xml:space="preserve">Papildu nepieciešamais finansējums, </t>
    </r>
    <r>
      <rPr>
        <i/>
        <sz val="8"/>
        <color theme="1"/>
        <rFont val="Times New Roman"/>
        <family val="1"/>
        <charset val="186"/>
      </rPr>
      <t>euro</t>
    </r>
  </si>
  <si>
    <t>N.p.k.</t>
  </si>
  <si>
    <t>Prioritāra pasākuma kods</t>
  </si>
  <si>
    <t>Prioritāra pasākuma nosaukums</t>
  </si>
  <si>
    <t>Budžeta programmas (apakšprogrammas) kods un nosaukums</t>
  </si>
  <si>
    <t>2024.gads</t>
  </si>
  <si>
    <t>2025.gads</t>
  </si>
  <si>
    <t>Pasākuma pabeigšanas gads
(ja tas ir terminēts)</t>
  </si>
  <si>
    <t>Kopā (visi prioritārie pasākumi):</t>
  </si>
  <si>
    <t>Ministrs</t>
  </si>
  <si>
    <t>J.Reirs</t>
  </si>
  <si>
    <t>Mirovščikova, 25739440
diana.mirovscikova@fm.gov.lv</t>
  </si>
  <si>
    <t>A. Ašeradens</t>
  </si>
  <si>
    <t>2. pielikums informatīvajam ziņojumam "Par ministriju un citu centrālo valsts iestāžu prioritārajiem pasākumiem 2024., 2025. un 2026. gadam"</t>
  </si>
  <si>
    <t>2026.gads</t>
  </si>
  <si>
    <t>Turpmākā laikposmā līdz pasākuma pabeigšanai 
(ja tas ir terminēts)</t>
  </si>
  <si>
    <t>Turpmāk katru gadu
(ja pasākums nav terminēts)</t>
  </si>
  <si>
    <t>Vītola, 25732964</t>
  </si>
  <si>
    <t>Sandra.Vitola@fm.gov.lv</t>
  </si>
  <si>
    <t>03_01_H</t>
  </si>
  <si>
    <t xml:space="preserve">Valsts tiešās pārvaldes iestādēs nodarbināto ierēdņu un  darbinieku atalgojuma palielināšana </t>
  </si>
  <si>
    <t>03. Ministru kabinets</t>
  </si>
  <si>
    <t>04. Korupcijas novēršanas un apkarošanas birojs</t>
  </si>
  <si>
    <t>08. Sabiedrības integrācijas fonds</t>
  </si>
  <si>
    <t>10. Aizsardzības ministrija</t>
  </si>
  <si>
    <t>11. Ārlietu ministrija</t>
  </si>
  <si>
    <t>12. Ekonomikas ministrija</t>
  </si>
  <si>
    <t>13. Finanšu ministrija</t>
  </si>
  <si>
    <t>14. Iekšlietu ministrija</t>
  </si>
  <si>
    <t>15. Izglītības un zinātnes ministrija</t>
  </si>
  <si>
    <t>16. Zemkopības ministrija</t>
  </si>
  <si>
    <t>17. Satiksmes ministrija</t>
  </si>
  <si>
    <t>18. Labklājības ministrija</t>
  </si>
  <si>
    <t>19. Tieslietu ministrija</t>
  </si>
  <si>
    <t>20. Klimata un enerģētikas ministrija</t>
  </si>
  <si>
    <t>21. Vides aizsardzības un reģionālās attīstības ministrija</t>
  </si>
  <si>
    <t>22. Kultūras ministrija</t>
  </si>
  <si>
    <t>29. Veselības ministrija</t>
  </si>
  <si>
    <t>18. Labklājības ministrija (speciālais budžets)</t>
  </si>
  <si>
    <t>03_02_H</t>
  </si>
  <si>
    <t>Vienota bērnu agrīnās attīstības skrīninga ieviešana veselības un izglītības jomās</t>
  </si>
  <si>
    <t>03_03_H</t>
  </si>
  <si>
    <t>Vienotā pakalpojumu centra izveide</t>
  </si>
  <si>
    <t>11. Ārlietu minitrija</t>
  </si>
  <si>
    <t>03_04_H</t>
  </si>
  <si>
    <t>Par publisko personu pāreju uz nomas tiesiskām attiecībām ar 2024.gadu</t>
  </si>
  <si>
    <t>28. Augstākā tiesa</t>
  </si>
  <si>
    <t>Kopā:</t>
  </si>
  <si>
    <t>Ministru kabineta darbības nodrošināšana, valsts pārvaldes politika</t>
  </si>
  <si>
    <t>19.00.00</t>
  </si>
  <si>
    <t>Valsts administrācijas skola</t>
  </si>
  <si>
    <t>Tiesa</t>
  </si>
  <si>
    <t xml:space="preserve">01.00.00 </t>
  </si>
  <si>
    <t>Nozaru vadība un politikas plānošana</t>
  </si>
  <si>
    <t xml:space="preserve">97.00.00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</si>
  <si>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</si>
  <si>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</si>
  <si>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</si>
  <si>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</si>
  <si>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</si>
  <si>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</si>
  <si>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</si>
  <si>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</si>
  <si>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</si>
  <si>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</si>
  <si>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</si>
  <si>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</si>
  <si>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</si>
  <si>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</si>
  <si>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</si>
  <si>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</si>
  <si>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11_01_H</t>
  </si>
  <si>
    <t>Latvijas dalības Eiropas Savienībā divdesmitgades atzīmēšana</t>
  </si>
  <si>
    <t>11_02_H</t>
  </si>
  <si>
    <t>Diasporas atbalsta valsts budžeta finansējuma pieprasījums</t>
  </si>
  <si>
    <t>11_03_H</t>
  </si>
  <si>
    <t>Pasākumi saistībā ar Latvijas aktivitātēm Arktikas padomē</t>
  </si>
  <si>
    <t>97.00.00</t>
  </si>
  <si>
    <t>01.08.00</t>
  </si>
  <si>
    <t>04.00.00</t>
  </si>
  <si>
    <t>21.00.00</t>
  </si>
  <si>
    <t>97.01.00</t>
  </si>
  <si>
    <t>Vispārējās izglītības atbalsta pasākumi</t>
  </si>
  <si>
    <t>Valsts valodas politika un pārvalde</t>
  </si>
  <si>
    <t>Jaunatnes politikas valsts programma</t>
  </si>
  <si>
    <t>Ministrijas centrālā aparāta darbības nodrošināšana</t>
  </si>
  <si>
    <t>Labklājības nozares vadība un politikas plānošana</t>
  </si>
  <si>
    <t>03.01.00</t>
  </si>
  <si>
    <t>04.03.00</t>
  </si>
  <si>
    <t>06.03.00</t>
  </si>
  <si>
    <t>07.00.00</t>
  </si>
  <si>
    <t>09.01.00</t>
  </si>
  <si>
    <t>09.07.00</t>
  </si>
  <si>
    <t>Tiesu administrēšana</t>
  </si>
  <si>
    <t>Probācijas īstenošana</t>
  </si>
  <si>
    <t>Maksātnespējas procesa pārvaldība</t>
  </si>
  <si>
    <t>Nekustamā īpašuma tiesību politikas īstenošana</t>
  </si>
  <si>
    <t>Valsts valodas centrs</t>
  </si>
  <si>
    <t>Oficiālās publikācijas un tiesiskās informācijas nodrošināšana</t>
  </si>
  <si>
    <t>35. Centrālā vēlēšanu komisija</t>
  </si>
  <si>
    <t>46. Sabiedriskie elektroniskie plašsaziņas līdzekļi</t>
  </si>
  <si>
    <t xml:space="preserve">04.00.00 </t>
  </si>
  <si>
    <t>Diasporas pasākumu īstenošana</t>
  </si>
  <si>
    <t xml:space="preserve">26.02.00 </t>
  </si>
  <si>
    <t>Augstākā medicīnas izglītība</t>
  </si>
  <si>
    <t xml:space="preserve">02.03.00 </t>
  </si>
  <si>
    <t>Vispārējā vadība</t>
  </si>
  <si>
    <t xml:space="preserve">02.00.00 </t>
  </si>
  <si>
    <t>Sabiedriskā pasūtījuma īstenošana Latvijas Radio</t>
  </si>
  <si>
    <t>Sabiedriskā pasūtījuma īstenošana Latvijas Televīzijā</t>
  </si>
  <si>
    <t xml:space="preserve">03.00.00 </t>
  </si>
  <si>
    <t>Kultūras mantojums</t>
  </si>
  <si>
    <t>13_01_H</t>
  </si>
  <si>
    <t>01.04.00</t>
  </si>
  <si>
    <t>01.00.00</t>
  </si>
  <si>
    <t>33.00.00</t>
  </si>
  <si>
    <t>32.00.00</t>
  </si>
  <si>
    <t>38.01.00</t>
  </si>
  <si>
    <t>39.02.00</t>
  </si>
  <si>
    <t>31.01.00</t>
  </si>
  <si>
    <t>29.00.00</t>
  </si>
  <si>
    <t>Valsts ieņēmumu un muitas politikas nodrošināšana</t>
  </si>
  <si>
    <t>Iepirkumu uzraudzības birojs</t>
  </si>
  <si>
    <t>Eiropas Savienības pirmsstrukturālo, strukturālo un citu finanšu instrumentu koordinācija</t>
  </si>
  <si>
    <t>Izložu un azartspēļu organizēšanas un norises uzraudzība</t>
  </si>
  <si>
    <t>Budžeta izpilde</t>
  </si>
  <si>
    <t>Fiskālās disciplīnas padomes darbības nodrošināšana</t>
  </si>
  <si>
    <t>42.07.00</t>
  </si>
  <si>
    <t>Izglītības kvalitātes valsts dienesta darbības nodrošināšana</t>
  </si>
  <si>
    <t>19.07.00</t>
  </si>
  <si>
    <t>20.00.00</t>
  </si>
  <si>
    <t>22.07.00</t>
  </si>
  <si>
    <t>Māksla un literatūra</t>
  </si>
  <si>
    <t>Kultūrizglītība</t>
  </si>
  <si>
    <t>Mantojums – 2018</t>
  </si>
  <si>
    <t>Nozares vadība un politikas īstenošana</t>
  </si>
  <si>
    <t>Diplomātiskās misijas ārvalstīs</t>
  </si>
  <si>
    <t>07.01.00</t>
  </si>
  <si>
    <t>22.01.00</t>
  </si>
  <si>
    <t>04.05.00</t>
  </si>
  <si>
    <t>Nodarbinātības valsts aģentūras darbības nodrošināšana</t>
  </si>
  <si>
    <t>Valsts sociālās apdrošināšanas aģentūras speciālais budžets</t>
  </si>
  <si>
    <t>Nozares vadība</t>
  </si>
  <si>
    <t>32. Prokuratūra</t>
  </si>
  <si>
    <t>Tiesībsarga birojs</t>
  </si>
  <si>
    <t>03.02.00</t>
  </si>
  <si>
    <t>Apgabaltiesas un rajona (pilsētu) tiesas</t>
  </si>
  <si>
    <t>01. Valsts prezidenta kanceleja</t>
  </si>
  <si>
    <t>Valsts prezidenta darbības nodrošināšana</t>
  </si>
  <si>
    <t>06.02.00</t>
  </si>
  <si>
    <t>39.03.00</t>
  </si>
  <si>
    <t>46.01.00</t>
  </si>
  <si>
    <t>39.07.00</t>
  </si>
  <si>
    <t>46.03.00</t>
  </si>
  <si>
    <t>Nozares vadība un politikas plānošana</t>
  </si>
  <si>
    <t>Medicīnas vēstures muzejs</t>
  </si>
  <si>
    <t>Asins un asins komponentu nodrošināšana</t>
  </si>
  <si>
    <t>Uzraudzība un kontrole</t>
  </si>
  <si>
    <t>Antidopinga politikas īstenošana</t>
  </si>
  <si>
    <t>Slimību profilakses nodrošināšana</t>
  </si>
  <si>
    <t>20.01.00</t>
  </si>
  <si>
    <t>Pārtikas nekaitīguma un dzīvnieku veselības valsts uzraudzība un kontrole</t>
  </si>
  <si>
    <t>05. Tiesībsarga birojs</t>
  </si>
  <si>
    <t>Prokuratūras iestāžu uzturēšana</t>
  </si>
  <si>
    <t>47. Radio un televīzijas regulators</t>
  </si>
  <si>
    <t>14_01_H</t>
  </si>
  <si>
    <t xml:space="preserve">Iekšlietu dienestu un Ieslodzījuma vietu pārvaldes kapacitātes stiprināšana, īstenojot amatpersonu ar speciālajām dienesta pakāpēm motivējošus pasākumus </t>
  </si>
  <si>
    <t>06.01.00</t>
  </si>
  <si>
    <t>Valsts policija</t>
  </si>
  <si>
    <t>10.00.00</t>
  </si>
  <si>
    <t>42.00.00</t>
  </si>
  <si>
    <t>Ugunsdrošība, glābšana un civilā aizsardzība</t>
  </si>
  <si>
    <t>Valsts robežsardzes darbība</t>
  </si>
  <si>
    <t>Iekšējās drošības biroja darbība</t>
  </si>
  <si>
    <t>04.01.00</t>
  </si>
  <si>
    <t>Ieslodzījuma vietas</t>
  </si>
  <si>
    <t>14_02_H</t>
  </si>
  <si>
    <t>Valsts materiālo rezervju iegāde, atjaunināšana un uzturēšana</t>
  </si>
  <si>
    <t>40.04.00</t>
  </si>
  <si>
    <t>23.06.00</t>
  </si>
  <si>
    <t>39.04.00</t>
  </si>
  <si>
    <t>Valsts materiālās rezerves</t>
  </si>
  <si>
    <t>Valsts autoceļu uzturēšana un atjaunošana</t>
  </si>
  <si>
    <t>Neatliekamā medicīniskā palīdzība</t>
  </si>
  <si>
    <t>2024</t>
  </si>
  <si>
    <t>14_03_H</t>
  </si>
  <si>
    <t>Bērnu noziedzības novēršanas un bērnu aizsardzības pret noziedzīgu nodarījumu plāna 2023.-2024. gadam pasākumu īstenošana</t>
  </si>
  <si>
    <t>22_01_H</t>
  </si>
  <si>
    <t>Latviešu vēsturisko zemju un kultūrtelpu likuma ieviešana</t>
  </si>
  <si>
    <t>22.02.00</t>
  </si>
  <si>
    <t> </t>
  </si>
  <si>
    <t>30.00.00</t>
  </si>
  <si>
    <t>Tūrisma politikas ieviešana</t>
  </si>
  <si>
    <t>Kultūras pasākumi, sadarbības līgumi un programmas</t>
  </si>
  <si>
    <t>Valsts valodas aizsardzība</t>
  </si>
  <si>
    <t>42.06.00</t>
  </si>
  <si>
    <t>Valsts valodas politika un pārvalde </t>
  </si>
  <si>
    <t>Valsts izglītības satura centra darbības nodrošināšana</t>
  </si>
  <si>
    <t>29_01_H</t>
  </si>
  <si>
    <t>33.12.00</t>
  </si>
  <si>
    <t>33.14.00</t>
  </si>
  <si>
    <t>02.04.00</t>
  </si>
  <si>
    <t>33.15.00</t>
  </si>
  <si>
    <t>33.16.00</t>
  </si>
  <si>
    <t>33.17.00</t>
  </si>
  <si>
    <t>33.18.00</t>
  </si>
  <si>
    <t>39.06.00</t>
  </si>
  <si>
    <t>45.01.00</t>
  </si>
  <si>
    <t>Rezidentu apmācība</t>
  </si>
  <si>
    <t>Reto slimību ārstēšana</t>
  </si>
  <si>
    <t>Primārās ambulatorās veselības aprūpes nodrošināšana</t>
  </si>
  <si>
    <t>Laboratorisko izmeklējumu nodrošināšana ambulatorajā aprūpē</t>
  </si>
  <si>
    <t>Pārējo ambulatoro veselības aprūpes pakalpojumu nodrošināšana</t>
  </si>
  <si>
    <t>Neatliekamās medicīniskās palīdzības nodrošināšana stacionārās ārstniecības iestādēs</t>
  </si>
  <si>
    <t>Plānveida stacionāro veselības aprūpes pakalpojumu nodrošināšana</t>
  </si>
  <si>
    <t>Tiesu medicīniskā ekspertīze</t>
  </si>
  <si>
    <t>Veselības aprūpes finansējuma administrēšana un ekonomiskā novērtēšana</t>
  </si>
  <si>
    <t>62. Mērķdotācijas pašvaldībām</t>
  </si>
  <si>
    <t>Mērķdotācijas izglītības pasākumiem</t>
  </si>
  <si>
    <t>02.01.00</t>
  </si>
  <si>
    <t>09.10.00</t>
  </si>
  <si>
    <t>Profesionālās izglītības programmu īstenošana</t>
  </si>
  <si>
    <t>Murjāņu sporta ģimnāzija</t>
  </si>
  <si>
    <t>38.05.00</t>
  </si>
  <si>
    <t>Veselības aprūpe un fiziskā sagatavošana</t>
  </si>
  <si>
    <t>05.03.00</t>
  </si>
  <si>
    <t>05.37.00</t>
  </si>
  <si>
    <t>05.62.00</t>
  </si>
  <si>
    <t>05.01.00</t>
  </si>
  <si>
    <t>Aprūpe valsts sociālās aprūpes institūcijās</t>
  </si>
  <si>
    <t>Sociālās integrācijas valsts aģentūras administrēšanas un profesionālās un sociālās rehabilitācijas pakalpojumu nodrošināšana</t>
  </si>
  <si>
    <t>Invaliditātes ekspertīžu nodrošināšana</t>
  </si>
  <si>
    <t>Sociālās rehabilitācijas valsts programmas</t>
  </si>
  <si>
    <t>22.10.00</t>
  </si>
  <si>
    <t>Starptautisko operāciju un Nacionālo bruņoto spēku personālsastāva centralizētais atalgojums</t>
  </si>
  <si>
    <t>Profesionālā izglītība</t>
  </si>
  <si>
    <t>17.</t>
  </si>
  <si>
    <t>15_01_H</t>
  </si>
  <si>
    <t>Pedagogu zemākā vienas stundas likmes vispārējā, profesionālajā, tai skaitā, profesionālajā ievirzē, kā arī interešu izglītībā pieaugums, sākot ar 2024. gada 1. janvāri līdz 2025. gada 31. decembrim</t>
  </si>
  <si>
    <t>05.00.00</t>
  </si>
  <si>
    <t>Mērķdotācijas pašvaldībām – pašvaldību izglītības iestāžu pedagogu darba samaksai un valsts sociālās apdrošināšanas obligātajām iemaksām</t>
  </si>
  <si>
    <t>Mērķdotācijas pašvaldībām – pašvaldību izglītības iestādēs bērnu no piecu gadu vecuma izglītošanā nodarbināto pedagogu darba samaksai un valsts sociālās apdrošināšanas obligātajām iemaksām</t>
  </si>
  <si>
    <t>01.05.00</t>
  </si>
  <si>
    <t>09.19.00</t>
  </si>
  <si>
    <t>Dotācija privātajām mācību iestādēm</t>
  </si>
  <si>
    <t>Finansējums profesionālās ievirzes sporta izglītības programmu pedagogu darba samaksai un valsts sociālās apdrošināšanas obligātajām iemaksām</t>
  </si>
  <si>
    <t>Sociālās integrācijas valsts aģentūras administrēšana un profesionālās un sociālās rehabilitācijas pakalpojumu nodrošināšana</t>
  </si>
  <si>
    <t>02.03.00</t>
  </si>
  <si>
    <t>33.09.00</t>
  </si>
  <si>
    <t>Interešu izglītības nodrošināšana VSIA "Bērnu klīniskā universitātes slimnīca"</t>
  </si>
  <si>
    <t>15_02_H</t>
  </si>
  <si>
    <t>Akadēmiskā personāla atlīdzības grafika izpilde</t>
  </si>
  <si>
    <t>03.11.00</t>
  </si>
  <si>
    <t>Augstskolas</t>
  </si>
  <si>
    <t>Koledžas</t>
  </si>
  <si>
    <t>15_03_H</t>
  </si>
  <si>
    <t>Valsts pētījumu programmu finansējums (IZM - sociālās un humanitārās zinātnes, vēstures VPP paplašinājums, KM - mākslas zinātne, CERN un Latviešu vēsturisko zemju kultūrtelpu attīstība)</t>
  </si>
  <si>
    <t>05.12.00</t>
  </si>
  <si>
    <t>Jauna</t>
  </si>
  <si>
    <t>Valsts pētījumu programmas</t>
  </si>
  <si>
    <t>15_04_H</t>
  </si>
  <si>
    <t xml:space="preserve">Bāzes finansējuma palielināšana profesionālās izglītības programmu īstenošanai </t>
  </si>
  <si>
    <t>15_05_H</t>
  </si>
  <si>
    <t>15_06_H</t>
  </si>
  <si>
    <t>Papildu finansējums Sporta politikas pamatnostādņu 2022.-2027.gadam īstenošanai</t>
  </si>
  <si>
    <t xml:space="preserve">Mācību prakšu organizēšanas izmaksu un darba vidē balstītu mācību īstenošanas izmaksu finansēšana profesionālajā izglītībā </t>
  </si>
  <si>
    <t>09.04.00</t>
  </si>
  <si>
    <t>09.09.00</t>
  </si>
  <si>
    <t>Sporta būves</t>
  </si>
  <si>
    <t>Sporta federācijas un sporta pasākumi</t>
  </si>
  <si>
    <t>2027</t>
  </si>
  <si>
    <t>Attīstības nacionālie atbalsta instrumenti</t>
  </si>
  <si>
    <t>18.</t>
  </si>
  <si>
    <t>19.</t>
  </si>
  <si>
    <t>Jauna budžeta programma/apakšprogramma</t>
  </si>
  <si>
    <t>Primārās ambulatorās veselības aprūpes nodrošināšana</t>
  </si>
  <si>
    <t>Valsts pētījumi klimata un enerģētikas jomā</t>
  </si>
  <si>
    <t>24.08.00</t>
  </si>
  <si>
    <t>24.06.00</t>
  </si>
  <si>
    <t>23.02.00</t>
  </si>
  <si>
    <t>Valsts reģionālās attīstības politikas īstenošana</t>
  </si>
  <si>
    <t>Nacionālo parku darbības nodrošināšana</t>
  </si>
  <si>
    <t>Latvijas Dabas muzeja darbības nodrošināšana</t>
  </si>
  <si>
    <t>Vides pārraudzības valsts birojs</t>
  </si>
  <si>
    <t>26.01.00</t>
  </si>
  <si>
    <t>Sabiedrības integrācijas pasākumu īstenošana</t>
  </si>
  <si>
    <t>28.00.00</t>
  </si>
  <si>
    <t>Latviešu vēsturisko zemju un kultūrtelpu saglabāšana</t>
  </si>
  <si>
    <t>Publisko personu nomas maksas sadārdzinājums</t>
  </si>
  <si>
    <t>Ārstniecības personu darba samaksas pieauguma nodrošināšana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</si>
</sst>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1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 vertical="center" wrapText="1"/>
    </xf>
    <xf numFmtId="1" fontId="1" fillId="0" borderId="0" xfId="0" applyNumberFormat="1" applyFont="1"/>
    <xf numFmtId="0" fontId="6" fillId="4" borderId="1" xfId="0" applyFont="1" applyFill="1" applyBorder="1" applyAlignment="1">
      <alignment horizontal="left" wrapText="1"/>
    </xf>
    <xf numFmtId="3" fontId="9" fillId="4" borderId="1" xfId="1" applyNumberFormat="1" applyFont="1" applyFill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center"/>
    </xf>
    <xf numFmtId="3" fontId="7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3" fontId="6" fillId="0" borderId="1" xfId="1" applyNumberFormat="1" applyFont="1" applyBorder="1" applyAlignment="1">
      <alignment horizontal="right" wrapText="1"/>
    </xf>
    <xf numFmtId="49" fontId="6" fillId="0" borderId="1" xfId="1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/>
    </xf>
    <xf numFmtId="0" fontId="6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right" wrapText="1"/>
    </xf>
    <xf numFmtId="49" fontId="1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7" fillId="3" borderId="1" xfId="0" applyNumberFormat="1" applyFont="1" applyFill="1" applyBorder="1" applyAlignment="1">
      <alignment horizontal="right" vertical="center"/>
    </xf>
    <xf numFmtId="1" fontId="7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/>
    <xf numFmtId="0" fontId="7" fillId="0" borderId="2" xfId="0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F36CBC90-3E78-4E2B-A1EE-ABB76B94B12F}"/>
    <cellStyle name="Normal 2 2 4" xfId="2" xr:uid="{C640ADE4-3235-40CD-9915-F8B30369D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irovscikova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4621-C8FB-418B-86B9-B7713580695A}">
  <sheetPr>
    <pageSetUpPr fitToPage="1"/>
  </sheetPr>
  <dimension ref="A1:K253"/>
  <sheetViews>
    <sheetView tabSelected="1" zoomScale="90" zoomScaleNormal="90" workbookViewId="0"/>
  </sheetViews>
  <sheetFormatPr defaultRowHeight="15.5" x14ac:dyDescent="0.35"/>
  <cols>
    <col min="1" max="1" width="5.4140625" style="4" customWidth="1"/>
    <col min="2" max="2" width="11.83203125" style="4" customWidth="1"/>
    <col min="3" max="3" width="43.08203125" style="4" customWidth="1"/>
    <col min="4" max="4" width="13.75" style="4" customWidth="1"/>
    <col min="5" max="5" width="35.83203125" style="4" customWidth="1"/>
    <col min="6" max="8" width="10.75" style="45" bestFit="1" customWidth="1"/>
    <col min="9" max="9" width="12.5" style="45" customWidth="1"/>
    <col min="10" max="10" width="12.6640625" style="45" customWidth="1"/>
    <col min="11" max="11" width="8.75" style="4" bestFit="1" customWidth="1"/>
    <col min="12" max="16384" width="8.6640625" style="4"/>
  </cols>
  <sheetData>
    <row r="1" spans="1:11" ht="24.5" customHeight="1" x14ac:dyDescent="0.35">
      <c r="A1" s="1"/>
      <c r="B1" s="1"/>
      <c r="C1" s="2"/>
      <c r="D1" s="3"/>
      <c r="E1" s="2"/>
      <c r="F1" s="5"/>
      <c r="G1" s="55" t="s">
        <v>14</v>
      </c>
      <c r="H1" s="55"/>
      <c r="I1" s="55"/>
      <c r="J1" s="55"/>
      <c r="K1" s="55"/>
    </row>
    <row r="2" spans="1:11" x14ac:dyDescent="0.35">
      <c r="A2" s="1"/>
      <c r="B2" s="1"/>
      <c r="C2" s="2"/>
      <c r="D2" s="3"/>
      <c r="E2" s="2"/>
      <c r="F2" s="5"/>
      <c r="G2" s="5"/>
      <c r="H2" s="5"/>
      <c r="I2" s="5"/>
      <c r="J2" s="5"/>
      <c r="K2" s="1"/>
    </row>
    <row r="3" spans="1:11" ht="15.65" customHeight="1" x14ac:dyDescent="0.35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x14ac:dyDescent="0.35">
      <c r="A4" s="1"/>
      <c r="B4" s="1"/>
      <c r="C4" s="2"/>
      <c r="D4" s="3"/>
      <c r="E4" s="2"/>
      <c r="F4" s="5"/>
      <c r="G4" s="5"/>
      <c r="H4" s="5"/>
      <c r="I4" s="5"/>
      <c r="J4" s="5"/>
      <c r="K4" s="1"/>
    </row>
    <row r="5" spans="1:11" ht="15.5" customHeight="1" x14ac:dyDescent="0.35">
      <c r="A5" s="1"/>
      <c r="B5" s="1"/>
      <c r="C5" s="2"/>
      <c r="D5" s="3"/>
      <c r="E5" s="2"/>
      <c r="F5" s="59" t="s">
        <v>1</v>
      </c>
      <c r="G5" s="59"/>
      <c r="H5" s="59"/>
      <c r="I5" s="59"/>
      <c r="J5" s="59"/>
      <c r="K5" s="1"/>
    </row>
    <row r="6" spans="1:11" ht="52.5" x14ac:dyDescent="0.35">
      <c r="A6" s="6" t="s">
        <v>2</v>
      </c>
      <c r="B6" s="6" t="s">
        <v>3</v>
      </c>
      <c r="C6" s="6" t="s">
        <v>4</v>
      </c>
      <c r="D6" s="57" t="s">
        <v>5</v>
      </c>
      <c r="E6" s="57"/>
      <c r="F6" s="7" t="s">
        <v>6</v>
      </c>
      <c r="G6" s="7" t="s">
        <v>7</v>
      </c>
      <c r="H6" s="7" t="s">
        <v>15</v>
      </c>
      <c r="I6" s="8" t="s">
        <v>16</v>
      </c>
      <c r="J6" s="8" t="s">
        <v>17</v>
      </c>
      <c r="K6" s="7" t="s">
        <v>8</v>
      </c>
    </row>
    <row r="7" spans="1:11" x14ac:dyDescent="0.35">
      <c r="A7" s="58" t="s">
        <v>9</v>
      </c>
      <c r="B7" s="58"/>
      <c r="C7" s="58"/>
      <c r="D7" s="58"/>
      <c r="E7" s="58"/>
      <c r="F7" s="46">
        <f>F8+F27+F31+F47+F53+F83+F92+F95+F136+F144+F150+F155+F174+F179+F182+F187+F193+F198+F209</f>
        <v>502968781.24906051</v>
      </c>
      <c r="G7" s="46">
        <f>G8+G27+G31+G47+G53+G83+G92+G95+G136+G144+G150+G155+G174+G179+G182+G187+G193+G198+G209</f>
        <v>635108850.24906051</v>
      </c>
      <c r="H7" s="46">
        <f>H8+H27+H31+H47+H53+H83+H92+H95+H136+H144+H150+H155+H174+H179+H182+H187+H193+H198+H209</f>
        <v>704595103.24906051</v>
      </c>
      <c r="I7" s="46">
        <f>I8+I27+I31+I47+I53+I83+I92+I95+I136+I144+I150+I155+I174+I179+I182+I187+I193+I198+I209</f>
        <v>21620012</v>
      </c>
      <c r="J7" s="46">
        <f>J8+J27+J31+J47+J53+J83+J92+J95+J136+J144+J150+J155+J174+J179+J182+J187+J193+J198+J209</f>
        <v>699936253.24906051</v>
      </c>
      <c r="K7" s="47"/>
    </row>
    <row r="8" spans="1:11" ht="22" x14ac:dyDescent="0.35">
      <c r="A8" s="9" t="s">
        <v>56</v>
      </c>
      <c r="B8" s="37" t="s">
        <v>20</v>
      </c>
      <c r="C8" s="24" t="s">
        <v>21</v>
      </c>
      <c r="D8" s="53"/>
      <c r="E8" s="54"/>
      <c r="F8" s="25">
        <f>F9+F10+F11+F12+F13+F14+F15+F16+F17+F18+F19+F20+F21+F22+F23+F24+F25+F26</f>
        <v>50000921.249060482</v>
      </c>
      <c r="G8" s="25">
        <f t="shared" ref="G8:J8" si="0">G9+G10+G11+G12+G13+G14+G15+G16+G17+G18+G19+G20+G21+G22+G23+G24+G25+G26</f>
        <v>50000921.249060482</v>
      </c>
      <c r="H8" s="25">
        <f t="shared" si="0"/>
        <v>50000921.249060482</v>
      </c>
      <c r="I8" s="25"/>
      <c r="J8" s="25">
        <f t="shared" si="0"/>
        <v>50000921.249060482</v>
      </c>
      <c r="K8" s="10"/>
    </row>
    <row r="9" spans="1:11" x14ac:dyDescent="0.35">
      <c r="A9" s="11"/>
      <c r="B9" s="12"/>
      <c r="C9" s="29" t="s">
        <v>22</v>
      </c>
      <c r="D9" s="32"/>
      <c r="E9" s="32" t="s">
        <v>48</v>
      </c>
      <c r="F9" s="36">
        <v>406000</v>
      </c>
      <c r="G9" s="36">
        <v>406000</v>
      </c>
      <c r="H9" s="36">
        <v>406000</v>
      </c>
      <c r="I9" s="36"/>
      <c r="J9" s="36">
        <v>406000</v>
      </c>
      <c r="K9" s="48"/>
    </row>
    <row r="10" spans="1:11" x14ac:dyDescent="0.35">
      <c r="A10" s="11"/>
      <c r="B10" s="12"/>
      <c r="C10" s="29" t="s">
        <v>23</v>
      </c>
      <c r="D10" s="32"/>
      <c r="E10" s="32" t="s">
        <v>48</v>
      </c>
      <c r="F10" s="36">
        <v>47584</v>
      </c>
      <c r="G10" s="36">
        <v>47584</v>
      </c>
      <c r="H10" s="36">
        <v>47584</v>
      </c>
      <c r="I10" s="36"/>
      <c r="J10" s="36">
        <v>47584</v>
      </c>
      <c r="K10" s="48"/>
    </row>
    <row r="11" spans="1:11" x14ac:dyDescent="0.35">
      <c r="A11" s="11"/>
      <c r="B11" s="12"/>
      <c r="C11" s="29" t="s">
        <v>24</v>
      </c>
      <c r="D11" s="32"/>
      <c r="E11" s="32" t="s">
        <v>48</v>
      </c>
      <c r="F11" s="36">
        <v>44375</v>
      </c>
      <c r="G11" s="36">
        <v>44375</v>
      </c>
      <c r="H11" s="36">
        <v>44375</v>
      </c>
      <c r="I11" s="36"/>
      <c r="J11" s="36">
        <v>44375</v>
      </c>
      <c r="K11" s="48"/>
    </row>
    <row r="12" spans="1:11" x14ac:dyDescent="0.35">
      <c r="A12" s="11"/>
      <c r="B12" s="12"/>
      <c r="C12" s="29" t="s">
        <v>25</v>
      </c>
      <c r="D12" s="32"/>
      <c r="E12" s="32" t="s">
        <v>48</v>
      </c>
      <c r="F12" s="36">
        <v>1976758</v>
      </c>
      <c r="G12" s="36">
        <v>1976758</v>
      </c>
      <c r="H12" s="36">
        <v>1976758</v>
      </c>
      <c r="I12" s="36"/>
      <c r="J12" s="36">
        <v>1976758</v>
      </c>
      <c r="K12" s="48"/>
    </row>
    <row r="13" spans="1:11" x14ac:dyDescent="0.35">
      <c r="A13" s="11"/>
      <c r="B13" s="12"/>
      <c r="C13" s="29" t="s">
        <v>26</v>
      </c>
      <c r="D13" s="32"/>
      <c r="E13" s="32" t="s">
        <v>48</v>
      </c>
      <c r="F13" s="36">
        <v>3542297</v>
      </c>
      <c r="G13" s="36">
        <v>3542297</v>
      </c>
      <c r="H13" s="36">
        <v>3542297</v>
      </c>
      <c r="I13" s="36"/>
      <c r="J13" s="36">
        <v>3542297</v>
      </c>
      <c r="K13" s="48"/>
    </row>
    <row r="14" spans="1:11" x14ac:dyDescent="0.35">
      <c r="A14" s="11"/>
      <c r="B14" s="12"/>
      <c r="C14" s="29" t="s">
        <v>27</v>
      </c>
      <c r="D14" s="32"/>
      <c r="E14" s="32" t="s">
        <v>48</v>
      </c>
      <c r="F14" s="36">
        <v>3555140</v>
      </c>
      <c r="G14" s="36">
        <v>3555140</v>
      </c>
      <c r="H14" s="36">
        <v>3555140</v>
      </c>
      <c r="I14" s="36"/>
      <c r="J14" s="36">
        <v>3555140</v>
      </c>
      <c r="K14" s="48"/>
    </row>
    <row r="15" spans="1:11" x14ac:dyDescent="0.35">
      <c r="A15" s="11"/>
      <c r="B15" s="12"/>
      <c r="C15" s="29" t="s">
        <v>28</v>
      </c>
      <c r="D15" s="32"/>
      <c r="E15" s="32" t="s">
        <v>48</v>
      </c>
      <c r="F15" s="36">
        <v>4284183</v>
      </c>
      <c r="G15" s="36">
        <v>4284183</v>
      </c>
      <c r="H15" s="36">
        <v>4284183</v>
      </c>
      <c r="I15" s="36"/>
      <c r="J15" s="36">
        <v>4284183</v>
      </c>
      <c r="K15" s="48"/>
    </row>
    <row r="16" spans="1:11" x14ac:dyDescent="0.35">
      <c r="A16" s="11"/>
      <c r="B16" s="12"/>
      <c r="C16" s="29" t="s">
        <v>29</v>
      </c>
      <c r="D16" s="32"/>
      <c r="E16" s="32" t="s">
        <v>48</v>
      </c>
      <c r="F16" s="36">
        <v>5205530</v>
      </c>
      <c r="G16" s="36">
        <v>5205530</v>
      </c>
      <c r="H16" s="36">
        <v>5205530</v>
      </c>
      <c r="I16" s="36"/>
      <c r="J16" s="36">
        <v>5205530</v>
      </c>
      <c r="K16" s="48"/>
    </row>
    <row r="17" spans="1:11" x14ac:dyDescent="0.35">
      <c r="A17" s="11"/>
      <c r="B17" s="12"/>
      <c r="C17" s="29" t="s">
        <v>30</v>
      </c>
      <c r="D17" s="32"/>
      <c r="E17" s="32" t="s">
        <v>48</v>
      </c>
      <c r="F17" s="36">
        <v>3249629</v>
      </c>
      <c r="G17" s="36">
        <v>3249629</v>
      </c>
      <c r="H17" s="36">
        <v>3249629</v>
      </c>
      <c r="I17" s="36"/>
      <c r="J17" s="36">
        <v>3249629</v>
      </c>
      <c r="K17" s="48"/>
    </row>
    <row r="18" spans="1:11" x14ac:dyDescent="0.35">
      <c r="A18" s="11"/>
      <c r="B18" s="12"/>
      <c r="C18" s="29" t="s">
        <v>31</v>
      </c>
      <c r="D18" s="32"/>
      <c r="E18" s="32" t="s">
        <v>48</v>
      </c>
      <c r="F18" s="36">
        <v>3306090</v>
      </c>
      <c r="G18" s="36">
        <v>3306090</v>
      </c>
      <c r="H18" s="36">
        <v>3306090</v>
      </c>
      <c r="I18" s="36"/>
      <c r="J18" s="36">
        <v>3306090</v>
      </c>
      <c r="K18" s="48"/>
    </row>
    <row r="19" spans="1:11" x14ac:dyDescent="0.35">
      <c r="A19" s="11"/>
      <c r="B19" s="12"/>
      <c r="C19" s="29" t="s">
        <v>32</v>
      </c>
      <c r="D19" s="32"/>
      <c r="E19" s="32" t="s">
        <v>48</v>
      </c>
      <c r="F19" s="36">
        <v>409327</v>
      </c>
      <c r="G19" s="36">
        <v>409327</v>
      </c>
      <c r="H19" s="36">
        <v>409327</v>
      </c>
      <c r="I19" s="36"/>
      <c r="J19" s="36">
        <v>409327</v>
      </c>
      <c r="K19" s="48"/>
    </row>
    <row r="20" spans="1:11" x14ac:dyDescent="0.35">
      <c r="A20" s="11"/>
      <c r="B20" s="12"/>
      <c r="C20" s="29" t="s">
        <v>33</v>
      </c>
      <c r="D20" s="32"/>
      <c r="E20" s="32" t="s">
        <v>48</v>
      </c>
      <c r="F20" s="36">
        <v>5816030</v>
      </c>
      <c r="G20" s="36">
        <v>5816030</v>
      </c>
      <c r="H20" s="36">
        <v>5816030</v>
      </c>
      <c r="I20" s="36"/>
      <c r="J20" s="36">
        <v>5816030</v>
      </c>
      <c r="K20" s="48"/>
    </row>
    <row r="21" spans="1:11" x14ac:dyDescent="0.35">
      <c r="A21" s="11"/>
      <c r="B21" s="12"/>
      <c r="C21" s="29" t="s">
        <v>39</v>
      </c>
      <c r="D21" s="32"/>
      <c r="E21" s="32" t="s">
        <v>48</v>
      </c>
      <c r="F21" s="36">
        <v>1597004.2490604855</v>
      </c>
      <c r="G21" s="36">
        <v>1597004.2490604855</v>
      </c>
      <c r="H21" s="36">
        <v>1597004.2490604855</v>
      </c>
      <c r="I21" s="36"/>
      <c r="J21" s="36">
        <v>1597004.2490604855</v>
      </c>
      <c r="K21" s="48"/>
    </row>
    <row r="22" spans="1:11" x14ac:dyDescent="0.35">
      <c r="A22" s="11"/>
      <c r="B22" s="12"/>
      <c r="C22" s="29" t="s">
        <v>34</v>
      </c>
      <c r="D22" s="32"/>
      <c r="E22" s="32" t="s">
        <v>48</v>
      </c>
      <c r="F22" s="36">
        <v>4574358</v>
      </c>
      <c r="G22" s="36">
        <v>4574358</v>
      </c>
      <c r="H22" s="36">
        <v>4574358</v>
      </c>
      <c r="I22" s="36"/>
      <c r="J22" s="36">
        <v>4574358</v>
      </c>
      <c r="K22" s="48"/>
    </row>
    <row r="23" spans="1:11" x14ac:dyDescent="0.35">
      <c r="A23" s="11"/>
      <c r="B23" s="12"/>
      <c r="C23" s="29" t="s">
        <v>35</v>
      </c>
      <c r="D23" s="32"/>
      <c r="E23" s="32" t="s">
        <v>48</v>
      </c>
      <c r="F23" s="36">
        <v>148278</v>
      </c>
      <c r="G23" s="36">
        <v>148278</v>
      </c>
      <c r="H23" s="36">
        <v>148278</v>
      </c>
      <c r="I23" s="36"/>
      <c r="J23" s="36">
        <v>148278</v>
      </c>
      <c r="K23" s="48"/>
    </row>
    <row r="24" spans="1:11" x14ac:dyDescent="0.35">
      <c r="A24" s="11"/>
      <c r="B24" s="12"/>
      <c r="C24" s="29" t="s">
        <v>36</v>
      </c>
      <c r="D24" s="32"/>
      <c r="E24" s="32" t="s">
        <v>48</v>
      </c>
      <c r="F24" s="36">
        <v>2786461</v>
      </c>
      <c r="G24" s="36">
        <v>2786461</v>
      </c>
      <c r="H24" s="36">
        <v>2786461</v>
      </c>
      <c r="I24" s="36"/>
      <c r="J24" s="36">
        <v>2786461</v>
      </c>
      <c r="K24" s="48"/>
    </row>
    <row r="25" spans="1:11" x14ac:dyDescent="0.35">
      <c r="A25" s="11"/>
      <c r="B25" s="12"/>
      <c r="C25" s="29" t="s">
        <v>37</v>
      </c>
      <c r="D25" s="32"/>
      <c r="E25" s="32" t="s">
        <v>48</v>
      </c>
      <c r="F25" s="36">
        <v>6688083</v>
      </c>
      <c r="G25" s="36">
        <v>6688083</v>
      </c>
      <c r="H25" s="36">
        <v>6688083</v>
      </c>
      <c r="I25" s="36"/>
      <c r="J25" s="36">
        <v>6688083</v>
      </c>
      <c r="K25" s="48"/>
    </row>
    <row r="26" spans="1:11" x14ac:dyDescent="0.35">
      <c r="A26" s="11"/>
      <c r="B26" s="12"/>
      <c r="C26" s="29" t="s">
        <v>38</v>
      </c>
      <c r="D26" s="32"/>
      <c r="E26" s="32" t="s">
        <v>48</v>
      </c>
      <c r="F26" s="36">
        <v>2363794</v>
      </c>
      <c r="G26" s="36">
        <v>2363794</v>
      </c>
      <c r="H26" s="36">
        <v>2363794</v>
      </c>
      <c r="I26" s="36"/>
      <c r="J26" s="36">
        <v>2363794</v>
      </c>
      <c r="K26" s="48"/>
    </row>
    <row r="27" spans="1:11" x14ac:dyDescent="0.35">
      <c r="A27" s="9" t="s">
        <v>57</v>
      </c>
      <c r="B27" s="38" t="s">
        <v>40</v>
      </c>
      <c r="C27" s="28" t="s">
        <v>41</v>
      </c>
      <c r="D27" s="53"/>
      <c r="E27" s="54"/>
      <c r="F27" s="27">
        <f>F28+F29+F30</f>
        <v>99090</v>
      </c>
      <c r="G27" s="27">
        <f t="shared" ref="G27:J27" si="1">G28+G29+G30</f>
        <v>165150</v>
      </c>
      <c r="H27" s="27">
        <f t="shared" si="1"/>
        <v>1189080</v>
      </c>
      <c r="I27" s="27"/>
      <c r="J27" s="27">
        <f t="shared" si="1"/>
        <v>2171640</v>
      </c>
      <c r="K27" s="13"/>
    </row>
    <row r="28" spans="1:11" x14ac:dyDescent="0.35">
      <c r="A28" s="11"/>
      <c r="B28" s="12"/>
      <c r="C28" s="29" t="s">
        <v>22</v>
      </c>
      <c r="D28" s="31" t="s">
        <v>115</v>
      </c>
      <c r="E28" s="29" t="s">
        <v>49</v>
      </c>
      <c r="F28" s="36">
        <v>99090</v>
      </c>
      <c r="G28" s="36"/>
      <c r="H28" s="36"/>
      <c r="I28" s="36"/>
      <c r="J28" s="36">
        <v>90750</v>
      </c>
      <c r="K28" s="48"/>
    </row>
    <row r="29" spans="1:11" x14ac:dyDescent="0.35">
      <c r="A29" s="11"/>
      <c r="B29" s="12"/>
      <c r="C29" s="29" t="s">
        <v>30</v>
      </c>
      <c r="D29" s="31" t="s">
        <v>259</v>
      </c>
      <c r="E29" s="29" t="s">
        <v>275</v>
      </c>
      <c r="F29" s="36"/>
      <c r="G29" s="36">
        <v>100000</v>
      </c>
      <c r="H29" s="36">
        <v>720000</v>
      </c>
      <c r="I29" s="36"/>
      <c r="J29" s="36">
        <v>1260000</v>
      </c>
      <c r="K29" s="48"/>
    </row>
    <row r="30" spans="1:11" x14ac:dyDescent="0.35">
      <c r="A30" s="11"/>
      <c r="B30" s="12"/>
      <c r="C30" s="29" t="s">
        <v>38</v>
      </c>
      <c r="D30" s="31" t="s">
        <v>201</v>
      </c>
      <c r="E30" s="29" t="s">
        <v>276</v>
      </c>
      <c r="F30" s="36"/>
      <c r="G30" s="36">
        <v>65150</v>
      </c>
      <c r="H30" s="36">
        <v>469080</v>
      </c>
      <c r="I30" s="36"/>
      <c r="J30" s="36">
        <v>820890</v>
      </c>
      <c r="K30" s="48"/>
    </row>
    <row r="31" spans="1:11" x14ac:dyDescent="0.35">
      <c r="A31" s="9" t="s">
        <v>58</v>
      </c>
      <c r="B31" s="38" t="s">
        <v>42</v>
      </c>
      <c r="C31" s="28" t="s">
        <v>43</v>
      </c>
      <c r="D31" s="53"/>
      <c r="E31" s="54"/>
      <c r="F31" s="27">
        <f>F32+F33+F34+F35+F38+F39+F40+F41+F42+F43+F44+F45+F46</f>
        <v>3432000</v>
      </c>
      <c r="G31" s="27">
        <f t="shared" ref="G31:J31" si="2">G32+G33+G34+G35+G38+G39+G40+G41+G42+G43+G44+G45+G46</f>
        <v>5110000</v>
      </c>
      <c r="H31" s="27">
        <f t="shared" si="2"/>
        <v>4608000</v>
      </c>
      <c r="I31" s="27">
        <f t="shared" si="2"/>
        <v>15750000</v>
      </c>
      <c r="J31" s="27">
        <f t="shared" si="2"/>
        <v>2503011</v>
      </c>
      <c r="K31" s="13"/>
    </row>
    <row r="32" spans="1:11" x14ac:dyDescent="0.35">
      <c r="A32" s="11"/>
      <c r="B32" s="12"/>
      <c r="C32" s="29" t="s">
        <v>22</v>
      </c>
      <c r="D32" s="31" t="s">
        <v>115</v>
      </c>
      <c r="E32" s="29" t="s">
        <v>49</v>
      </c>
      <c r="F32" s="36">
        <v>1440000</v>
      </c>
      <c r="G32" s="36">
        <v>1670000</v>
      </c>
      <c r="H32" s="36">
        <v>1040000</v>
      </c>
      <c r="I32" s="36">
        <v>6290000</v>
      </c>
      <c r="J32" s="36">
        <v>1423011</v>
      </c>
      <c r="K32" s="26">
        <v>2029</v>
      </c>
    </row>
    <row r="33" spans="1:11" x14ac:dyDescent="0.35">
      <c r="A33" s="11"/>
      <c r="B33" s="12"/>
      <c r="C33" s="29" t="s">
        <v>44</v>
      </c>
      <c r="D33" s="31" t="s">
        <v>78</v>
      </c>
      <c r="E33" s="29" t="s">
        <v>54</v>
      </c>
      <c r="F33" s="36"/>
      <c r="G33" s="36"/>
      <c r="H33" s="36">
        <v>120000</v>
      </c>
      <c r="I33" s="36"/>
      <c r="J33" s="36"/>
      <c r="K33" s="26"/>
    </row>
    <row r="34" spans="1:11" x14ac:dyDescent="0.35">
      <c r="A34" s="11"/>
      <c r="B34" s="12"/>
      <c r="C34" s="29" t="s">
        <v>27</v>
      </c>
      <c r="D34" s="31" t="s">
        <v>78</v>
      </c>
      <c r="E34" s="29" t="s">
        <v>54</v>
      </c>
      <c r="F34" s="36">
        <v>120000</v>
      </c>
      <c r="G34" s="36"/>
      <c r="H34" s="36"/>
      <c r="I34" s="36"/>
      <c r="J34" s="36"/>
      <c r="K34" s="26"/>
    </row>
    <row r="35" spans="1:11" x14ac:dyDescent="0.35">
      <c r="A35" s="11"/>
      <c r="B35" s="12"/>
      <c r="C35" s="29" t="s">
        <v>28</v>
      </c>
      <c r="D35" s="31"/>
      <c r="E35" s="32" t="s">
        <v>48</v>
      </c>
      <c r="F35" s="36">
        <f>F36+F37</f>
        <v>1392000</v>
      </c>
      <c r="G35" s="36">
        <f t="shared" ref="G35:J35" si="3">G36+G37</f>
        <v>3080000</v>
      </c>
      <c r="H35" s="36">
        <f t="shared" si="3"/>
        <v>3208000</v>
      </c>
      <c r="I35" s="36">
        <f t="shared" si="3"/>
        <v>9460000</v>
      </c>
      <c r="J35" s="36">
        <f t="shared" si="3"/>
        <v>1080000</v>
      </c>
      <c r="K35" s="26"/>
    </row>
    <row r="36" spans="1:11" x14ac:dyDescent="0.35">
      <c r="A36" s="11"/>
      <c r="B36" s="12"/>
      <c r="C36" s="29"/>
      <c r="D36" s="31" t="s">
        <v>120</v>
      </c>
      <c r="E36" s="29" t="s">
        <v>126</v>
      </c>
      <c r="F36" s="36">
        <v>1392000</v>
      </c>
      <c r="G36" s="36">
        <v>2960000</v>
      </c>
      <c r="H36" s="36">
        <v>3208000</v>
      </c>
      <c r="I36" s="36">
        <v>9460000</v>
      </c>
      <c r="J36" s="36">
        <v>1080000</v>
      </c>
      <c r="K36" s="26">
        <v>2029</v>
      </c>
    </row>
    <row r="37" spans="1:11" x14ac:dyDescent="0.35">
      <c r="A37" s="11"/>
      <c r="B37" s="12"/>
      <c r="C37" s="29"/>
      <c r="D37" s="31" t="s">
        <v>78</v>
      </c>
      <c r="E37" s="29" t="s">
        <v>54</v>
      </c>
      <c r="F37" s="36"/>
      <c r="G37" s="36">
        <v>120000</v>
      </c>
      <c r="H37" s="36"/>
      <c r="I37" s="36"/>
      <c r="J37" s="36"/>
      <c r="K37" s="26"/>
    </row>
    <row r="38" spans="1:11" x14ac:dyDescent="0.35">
      <c r="A38" s="11"/>
      <c r="B38" s="12"/>
      <c r="C38" s="29" t="s">
        <v>29</v>
      </c>
      <c r="D38" s="31" t="s">
        <v>78</v>
      </c>
      <c r="E38" s="29" t="s">
        <v>54</v>
      </c>
      <c r="F38" s="36"/>
      <c r="G38" s="36"/>
      <c r="H38" s="36">
        <v>120000</v>
      </c>
      <c r="I38" s="36"/>
      <c r="J38" s="36"/>
      <c r="K38" s="48"/>
    </row>
    <row r="39" spans="1:11" x14ac:dyDescent="0.35">
      <c r="A39" s="11"/>
      <c r="B39" s="12"/>
      <c r="C39" s="29" t="s">
        <v>30</v>
      </c>
      <c r="D39" s="31" t="s">
        <v>78</v>
      </c>
      <c r="E39" s="29" t="s">
        <v>54</v>
      </c>
      <c r="F39" s="36"/>
      <c r="G39" s="36">
        <v>120000</v>
      </c>
      <c r="H39" s="36"/>
      <c r="I39" s="36"/>
      <c r="J39" s="36"/>
      <c r="K39" s="48"/>
    </row>
    <row r="40" spans="1:11" x14ac:dyDescent="0.35">
      <c r="A40" s="11"/>
      <c r="B40" s="12"/>
      <c r="C40" s="29" t="s">
        <v>31</v>
      </c>
      <c r="D40" s="31" t="s">
        <v>78</v>
      </c>
      <c r="E40" s="29" t="s">
        <v>54</v>
      </c>
      <c r="F40" s="36">
        <v>120000</v>
      </c>
      <c r="G40" s="36"/>
      <c r="H40" s="36"/>
      <c r="I40" s="36"/>
      <c r="J40" s="36"/>
      <c r="K40" s="48"/>
    </row>
    <row r="41" spans="1:11" x14ac:dyDescent="0.35">
      <c r="A41" s="11"/>
      <c r="B41" s="12"/>
      <c r="C41" s="29" t="s">
        <v>33</v>
      </c>
      <c r="D41" s="31" t="s">
        <v>78</v>
      </c>
      <c r="E41" s="29" t="s">
        <v>54</v>
      </c>
      <c r="F41" s="36"/>
      <c r="G41" s="36"/>
      <c r="H41" s="36">
        <v>120000</v>
      </c>
      <c r="I41" s="36"/>
      <c r="J41" s="36"/>
      <c r="K41" s="48"/>
    </row>
    <row r="42" spans="1:11" x14ac:dyDescent="0.35">
      <c r="A42" s="11"/>
      <c r="B42" s="12"/>
      <c r="C42" s="29" t="s">
        <v>34</v>
      </c>
      <c r="D42" s="31" t="s">
        <v>78</v>
      </c>
      <c r="E42" s="29" t="s">
        <v>54</v>
      </c>
      <c r="F42" s="36"/>
      <c r="G42" s="36">
        <v>120000</v>
      </c>
      <c r="H42" s="36"/>
      <c r="I42" s="36"/>
      <c r="J42" s="36"/>
      <c r="K42" s="48"/>
    </row>
    <row r="43" spans="1:11" x14ac:dyDescent="0.35">
      <c r="A43" s="11"/>
      <c r="B43" s="12"/>
      <c r="C43" s="29" t="s">
        <v>35</v>
      </c>
      <c r="D43" s="31" t="s">
        <v>78</v>
      </c>
      <c r="E43" s="29" t="s">
        <v>54</v>
      </c>
      <c r="F43" s="36">
        <v>120000</v>
      </c>
      <c r="G43" s="36"/>
      <c r="H43" s="36"/>
      <c r="I43" s="36"/>
      <c r="J43" s="36"/>
      <c r="K43" s="48"/>
    </row>
    <row r="44" spans="1:11" x14ac:dyDescent="0.35">
      <c r="A44" s="11"/>
      <c r="B44" s="12"/>
      <c r="C44" s="29" t="s">
        <v>36</v>
      </c>
      <c r="D44" s="31" t="s">
        <v>78</v>
      </c>
      <c r="E44" s="29" t="s">
        <v>54</v>
      </c>
      <c r="F44" s="36">
        <v>120000</v>
      </c>
      <c r="G44" s="36"/>
      <c r="H44" s="36"/>
      <c r="I44" s="36"/>
      <c r="J44" s="36"/>
      <c r="K44" s="48"/>
    </row>
    <row r="45" spans="1:11" x14ac:dyDescent="0.35">
      <c r="A45" s="11"/>
      <c r="B45" s="12"/>
      <c r="C45" s="29" t="s">
        <v>37</v>
      </c>
      <c r="D45" s="31" t="s">
        <v>78</v>
      </c>
      <c r="E45" s="29" t="s">
        <v>54</v>
      </c>
      <c r="F45" s="36"/>
      <c r="G45" s="36">
        <v>120000</v>
      </c>
      <c r="H45" s="36"/>
      <c r="I45" s="36"/>
      <c r="J45" s="36"/>
      <c r="K45" s="48"/>
    </row>
    <row r="46" spans="1:11" x14ac:dyDescent="0.35">
      <c r="A46" s="11"/>
      <c r="B46" s="12"/>
      <c r="C46" s="29" t="s">
        <v>38</v>
      </c>
      <c r="D46" s="31" t="s">
        <v>78</v>
      </c>
      <c r="E46" s="29" t="s">
        <v>54</v>
      </c>
      <c r="F46" s="36">
        <v>120000</v>
      </c>
      <c r="G46" s="36"/>
      <c r="H46" s="36"/>
      <c r="I46" s="36"/>
      <c r="J46" s="36"/>
      <c r="K46" s="48"/>
    </row>
    <row r="47" spans="1:11" x14ac:dyDescent="0.35">
      <c r="A47" s="9" t="s">
        <v>59</v>
      </c>
      <c r="B47" s="38" t="s">
        <v>45</v>
      </c>
      <c r="C47" s="28" t="s">
        <v>46</v>
      </c>
      <c r="D47" s="53"/>
      <c r="E47" s="54"/>
      <c r="F47" s="27">
        <f>F48+F51+F52</f>
        <v>1098160</v>
      </c>
      <c r="G47" s="27">
        <f>G48+G51+G52</f>
        <v>1098160</v>
      </c>
      <c r="H47" s="27">
        <f>H48+H51+H52</f>
        <v>1098160</v>
      </c>
      <c r="I47" s="27"/>
      <c r="J47" s="27">
        <f>J48+J51+J52</f>
        <v>1098160</v>
      </c>
      <c r="K47" s="13"/>
    </row>
    <row r="48" spans="1:11" x14ac:dyDescent="0.35">
      <c r="A48" s="11"/>
      <c r="B48" s="12"/>
      <c r="C48" s="29" t="s">
        <v>22</v>
      </c>
      <c r="D48" s="29"/>
      <c r="E48" s="32" t="s">
        <v>48</v>
      </c>
      <c r="F48" s="36">
        <v>560716</v>
      </c>
      <c r="G48" s="36">
        <v>560716</v>
      </c>
      <c r="H48" s="36">
        <v>560716</v>
      </c>
      <c r="I48" s="36"/>
      <c r="J48" s="36">
        <v>560716</v>
      </c>
      <c r="K48" s="48"/>
    </row>
    <row r="49" spans="1:11" x14ac:dyDescent="0.35">
      <c r="A49" s="11"/>
      <c r="B49" s="12"/>
      <c r="C49" s="29"/>
      <c r="D49" s="32" t="s">
        <v>53</v>
      </c>
      <c r="E49" s="29" t="s">
        <v>49</v>
      </c>
      <c r="F49" s="36">
        <v>411425</v>
      </c>
      <c r="G49" s="36">
        <v>411425</v>
      </c>
      <c r="H49" s="36">
        <v>411425</v>
      </c>
      <c r="I49" s="36"/>
      <c r="J49" s="36">
        <v>411425</v>
      </c>
      <c r="K49" s="48"/>
    </row>
    <row r="50" spans="1:11" x14ac:dyDescent="0.35">
      <c r="A50" s="11"/>
      <c r="B50" s="12"/>
      <c r="C50" s="29"/>
      <c r="D50" s="32" t="s">
        <v>50</v>
      </c>
      <c r="E50" s="29" t="s">
        <v>51</v>
      </c>
      <c r="F50" s="36">
        <v>149291</v>
      </c>
      <c r="G50" s="36">
        <v>149291</v>
      </c>
      <c r="H50" s="36">
        <v>149291</v>
      </c>
      <c r="I50" s="36"/>
      <c r="J50" s="36">
        <v>149291</v>
      </c>
      <c r="K50" s="48"/>
    </row>
    <row r="51" spans="1:11" x14ac:dyDescent="0.35">
      <c r="A51" s="11"/>
      <c r="B51" s="12"/>
      <c r="C51" s="29" t="s">
        <v>34</v>
      </c>
      <c r="D51" s="32" t="s">
        <v>55</v>
      </c>
      <c r="E51" s="29" t="s">
        <v>54</v>
      </c>
      <c r="F51" s="36">
        <v>294902</v>
      </c>
      <c r="G51" s="36">
        <v>294902</v>
      </c>
      <c r="H51" s="36">
        <v>294902</v>
      </c>
      <c r="I51" s="36"/>
      <c r="J51" s="36">
        <v>294902</v>
      </c>
      <c r="K51" s="48"/>
    </row>
    <row r="52" spans="1:11" x14ac:dyDescent="0.35">
      <c r="A52" s="11"/>
      <c r="B52" s="12"/>
      <c r="C52" s="29" t="s">
        <v>47</v>
      </c>
      <c r="D52" s="32" t="s">
        <v>53</v>
      </c>
      <c r="E52" s="29" t="s">
        <v>52</v>
      </c>
      <c r="F52" s="36">
        <v>242542</v>
      </c>
      <c r="G52" s="36">
        <v>242542</v>
      </c>
      <c r="H52" s="36">
        <v>242542</v>
      </c>
      <c r="I52" s="36"/>
      <c r="J52" s="36">
        <v>242542</v>
      </c>
      <c r="K52" s="48"/>
    </row>
    <row r="53" spans="1:11" x14ac:dyDescent="0.35">
      <c r="A53" s="9" t="s">
        <v>60</v>
      </c>
      <c r="B53" s="38" t="s">
        <v>72</v>
      </c>
      <c r="C53" s="30" t="s">
        <v>73</v>
      </c>
      <c r="D53" s="53"/>
      <c r="E53" s="54"/>
      <c r="F53" s="27">
        <f>F54+F55+F56+F61+F62+F63+F64+F72+F73+F79+F82</f>
        <v>2848407</v>
      </c>
      <c r="G53" s="27">
        <f t="shared" ref="G53:H53" si="4">G54+G55+G56+G61+G62+G63+G64+G72+G73+G79+G82</f>
        <v>81000</v>
      </c>
      <c r="H53" s="27">
        <f t="shared" si="4"/>
        <v>49360</v>
      </c>
      <c r="I53" s="27"/>
      <c r="J53" s="27"/>
      <c r="K53" s="13"/>
    </row>
    <row r="54" spans="1:11" x14ac:dyDescent="0.35">
      <c r="A54" s="11"/>
      <c r="B54" s="12"/>
      <c r="C54" s="29" t="s">
        <v>26</v>
      </c>
      <c r="D54" s="31" t="s">
        <v>78</v>
      </c>
      <c r="E54" s="29" t="s">
        <v>54</v>
      </c>
      <c r="F54" s="36">
        <v>529460</v>
      </c>
      <c r="G54" s="36"/>
      <c r="H54" s="36"/>
      <c r="I54" s="36"/>
      <c r="J54" s="36"/>
      <c r="K54" s="48"/>
    </row>
    <row r="55" spans="1:11" x14ac:dyDescent="0.35">
      <c r="A55" s="11"/>
      <c r="B55" s="12"/>
      <c r="C55" s="29" t="s">
        <v>29</v>
      </c>
      <c r="D55" s="31" t="s">
        <v>78</v>
      </c>
      <c r="E55" s="29" t="s">
        <v>54</v>
      </c>
      <c r="F55" s="36">
        <v>25000</v>
      </c>
      <c r="G55" s="36"/>
      <c r="H55" s="36"/>
      <c r="I55" s="36"/>
      <c r="J55" s="36"/>
      <c r="K55" s="48"/>
    </row>
    <row r="56" spans="1:11" x14ac:dyDescent="0.35">
      <c r="A56" s="11"/>
      <c r="B56" s="12"/>
      <c r="C56" s="29" t="s">
        <v>30</v>
      </c>
      <c r="D56" s="12"/>
      <c r="E56" s="32" t="s">
        <v>48</v>
      </c>
      <c r="F56" s="36">
        <f>F57+F58+F59+F60</f>
        <v>478602</v>
      </c>
      <c r="G56" s="36">
        <f>G57+G58+G59+G60</f>
        <v>81000</v>
      </c>
      <c r="H56" s="36">
        <f t="shared" ref="H56" si="5">H57+H58+H59+H60</f>
        <v>49360</v>
      </c>
      <c r="I56" s="36"/>
      <c r="J56" s="36"/>
      <c r="K56" s="48"/>
    </row>
    <row r="57" spans="1:11" x14ac:dyDescent="0.35">
      <c r="A57" s="11"/>
      <c r="B57" s="12"/>
      <c r="C57" s="29"/>
      <c r="D57" s="31" t="s">
        <v>79</v>
      </c>
      <c r="E57" s="29" t="s">
        <v>83</v>
      </c>
      <c r="F57" s="36">
        <v>29500</v>
      </c>
      <c r="G57" s="36">
        <v>9500</v>
      </c>
      <c r="H57" s="36">
        <v>9500</v>
      </c>
      <c r="I57" s="36"/>
      <c r="J57" s="36"/>
      <c r="K57" s="48"/>
    </row>
    <row r="58" spans="1:11" x14ac:dyDescent="0.35">
      <c r="A58" s="11"/>
      <c r="B58" s="12"/>
      <c r="C58" s="29"/>
      <c r="D58" s="31" t="s">
        <v>80</v>
      </c>
      <c r="E58" s="29" t="s">
        <v>84</v>
      </c>
      <c r="F58" s="36">
        <v>142662</v>
      </c>
      <c r="G58" s="36"/>
      <c r="H58" s="36"/>
      <c r="I58" s="36"/>
      <c r="J58" s="36"/>
      <c r="K58" s="48"/>
    </row>
    <row r="59" spans="1:11" x14ac:dyDescent="0.35">
      <c r="A59" s="11"/>
      <c r="B59" s="12"/>
      <c r="C59" s="29"/>
      <c r="D59" s="31" t="s">
        <v>81</v>
      </c>
      <c r="E59" s="29" t="s">
        <v>85</v>
      </c>
      <c r="F59" s="36">
        <v>186440</v>
      </c>
      <c r="G59" s="36">
        <v>71500</v>
      </c>
      <c r="H59" s="36">
        <v>39860</v>
      </c>
      <c r="I59" s="36"/>
      <c r="J59" s="36"/>
      <c r="K59" s="48"/>
    </row>
    <row r="60" spans="1:11" x14ac:dyDescent="0.35">
      <c r="A60" s="11"/>
      <c r="B60" s="12"/>
      <c r="C60" s="29"/>
      <c r="D60" s="31" t="s">
        <v>82</v>
      </c>
      <c r="E60" s="29" t="s">
        <v>86</v>
      </c>
      <c r="F60" s="36">
        <v>120000</v>
      </c>
      <c r="G60" s="36"/>
      <c r="H60" s="36"/>
      <c r="I60" s="36"/>
      <c r="J60" s="36"/>
      <c r="K60" s="48"/>
    </row>
    <row r="61" spans="1:11" x14ac:dyDescent="0.35">
      <c r="A61" s="11"/>
      <c r="B61" s="12"/>
      <c r="C61" s="29" t="s">
        <v>31</v>
      </c>
      <c r="D61" s="31" t="s">
        <v>78</v>
      </c>
      <c r="E61" s="29" t="s">
        <v>54</v>
      </c>
      <c r="F61" s="36">
        <v>50000</v>
      </c>
      <c r="G61" s="36"/>
      <c r="H61" s="36"/>
      <c r="I61" s="36"/>
      <c r="J61" s="36"/>
      <c r="K61" s="48"/>
    </row>
    <row r="62" spans="1:11" x14ac:dyDescent="0.35">
      <c r="A62" s="11"/>
      <c r="B62" s="12"/>
      <c r="C62" s="29" t="s">
        <v>32</v>
      </c>
      <c r="D62" s="31" t="s">
        <v>78</v>
      </c>
      <c r="E62" s="29" t="s">
        <v>54</v>
      </c>
      <c r="F62" s="36">
        <v>65000</v>
      </c>
      <c r="G62" s="36"/>
      <c r="H62" s="36"/>
      <c r="I62" s="36"/>
      <c r="J62" s="36"/>
      <c r="K62" s="48"/>
    </row>
    <row r="63" spans="1:11" x14ac:dyDescent="0.35">
      <c r="A63" s="11"/>
      <c r="B63" s="12"/>
      <c r="C63" s="29" t="s">
        <v>33</v>
      </c>
      <c r="D63" s="31" t="s">
        <v>82</v>
      </c>
      <c r="E63" s="29" t="s">
        <v>87</v>
      </c>
      <c r="F63" s="36">
        <v>6000</v>
      </c>
      <c r="G63" s="36"/>
      <c r="H63" s="36"/>
      <c r="I63" s="36"/>
      <c r="J63" s="36"/>
      <c r="K63" s="48"/>
    </row>
    <row r="64" spans="1:11" x14ac:dyDescent="0.35">
      <c r="A64" s="11"/>
      <c r="B64" s="12"/>
      <c r="C64" s="29" t="s">
        <v>34</v>
      </c>
      <c r="E64" s="32" t="s">
        <v>48</v>
      </c>
      <c r="F64" s="36">
        <f>F65+F66+F67+F68+F69+F70+F71</f>
        <v>183124</v>
      </c>
      <c r="G64" s="36"/>
      <c r="H64" s="36"/>
      <c r="I64" s="36"/>
      <c r="J64" s="36"/>
      <c r="K64" s="48"/>
    </row>
    <row r="65" spans="1:11" x14ac:dyDescent="0.35">
      <c r="A65" s="11"/>
      <c r="B65" s="12"/>
      <c r="C65" s="29"/>
      <c r="D65" s="31" t="s">
        <v>88</v>
      </c>
      <c r="E65" s="29" t="s">
        <v>94</v>
      </c>
      <c r="F65" s="36">
        <v>41897</v>
      </c>
      <c r="G65" s="36"/>
      <c r="H65" s="36"/>
      <c r="I65" s="36"/>
      <c r="J65" s="36"/>
      <c r="K65" s="48"/>
    </row>
    <row r="66" spans="1:11" x14ac:dyDescent="0.35">
      <c r="A66" s="11"/>
      <c r="B66" s="12"/>
      <c r="C66" s="29"/>
      <c r="D66" s="31" t="s">
        <v>89</v>
      </c>
      <c r="E66" s="29" t="s">
        <v>95</v>
      </c>
      <c r="F66" s="36">
        <v>12100</v>
      </c>
      <c r="G66" s="36"/>
      <c r="H66" s="36"/>
      <c r="I66" s="36"/>
      <c r="J66" s="36"/>
      <c r="K66" s="48"/>
    </row>
    <row r="67" spans="1:11" x14ac:dyDescent="0.35">
      <c r="A67" s="11"/>
      <c r="B67" s="12"/>
      <c r="C67" s="29"/>
      <c r="D67" s="31" t="s">
        <v>90</v>
      </c>
      <c r="E67" s="29" t="s">
        <v>96</v>
      </c>
      <c r="F67" s="36">
        <v>10091</v>
      </c>
      <c r="G67" s="36"/>
      <c r="H67" s="36"/>
      <c r="I67" s="36"/>
      <c r="J67" s="36"/>
      <c r="K67" s="48"/>
    </row>
    <row r="68" spans="1:11" x14ac:dyDescent="0.35">
      <c r="A68" s="11"/>
      <c r="B68" s="12"/>
      <c r="C68" s="29"/>
      <c r="D68" s="31" t="s">
        <v>91</v>
      </c>
      <c r="E68" s="29" t="s">
        <v>97</v>
      </c>
      <c r="F68" s="36">
        <v>9900</v>
      </c>
      <c r="G68" s="36"/>
      <c r="H68" s="36"/>
      <c r="I68" s="36"/>
      <c r="J68" s="36"/>
      <c r="K68" s="48"/>
    </row>
    <row r="69" spans="1:11" x14ac:dyDescent="0.35">
      <c r="A69" s="11"/>
      <c r="B69" s="12"/>
      <c r="C69" s="29"/>
      <c r="D69" s="31" t="s">
        <v>92</v>
      </c>
      <c r="E69" s="29" t="s">
        <v>98</v>
      </c>
      <c r="F69" s="36">
        <v>11497</v>
      </c>
      <c r="G69" s="36"/>
      <c r="H69" s="36"/>
      <c r="I69" s="36"/>
      <c r="J69" s="36"/>
      <c r="K69" s="48"/>
    </row>
    <row r="70" spans="1:11" x14ac:dyDescent="0.35">
      <c r="A70" s="11"/>
      <c r="B70" s="12"/>
      <c r="C70" s="29"/>
      <c r="D70" s="31" t="s">
        <v>93</v>
      </c>
      <c r="E70" s="29" t="s">
        <v>99</v>
      </c>
      <c r="F70" s="36">
        <v>37295</v>
      </c>
      <c r="G70" s="36"/>
      <c r="H70" s="36"/>
      <c r="I70" s="36"/>
      <c r="J70" s="36"/>
      <c r="K70" s="48"/>
    </row>
    <row r="71" spans="1:11" x14ac:dyDescent="0.35">
      <c r="A71" s="11"/>
      <c r="B71" s="12"/>
      <c r="C71" s="29"/>
      <c r="D71" s="31" t="s">
        <v>78</v>
      </c>
      <c r="E71" s="29" t="s">
        <v>54</v>
      </c>
      <c r="F71" s="36">
        <v>60344</v>
      </c>
      <c r="G71" s="36"/>
      <c r="H71" s="36"/>
      <c r="I71" s="36"/>
      <c r="J71" s="36"/>
      <c r="K71" s="48"/>
    </row>
    <row r="72" spans="1:11" x14ac:dyDescent="0.35">
      <c r="A72" s="11"/>
      <c r="B72" s="12"/>
      <c r="C72" s="29" t="s">
        <v>35</v>
      </c>
      <c r="D72" s="31" t="s">
        <v>115</v>
      </c>
      <c r="E72" s="29" t="s">
        <v>277</v>
      </c>
      <c r="F72" s="36">
        <v>75000</v>
      </c>
      <c r="G72" s="36"/>
      <c r="H72" s="36"/>
      <c r="I72" s="36"/>
      <c r="J72" s="36"/>
      <c r="K72" s="48"/>
    </row>
    <row r="73" spans="1:11" x14ac:dyDescent="0.35">
      <c r="A73" s="11"/>
      <c r="B73" s="12"/>
      <c r="C73" s="29" t="s">
        <v>36</v>
      </c>
      <c r="D73" s="31"/>
      <c r="E73" s="32" t="s">
        <v>48</v>
      </c>
      <c r="F73" s="36">
        <f>F74+F75+F76+F77+F78</f>
        <v>205000</v>
      </c>
      <c r="G73" s="36"/>
      <c r="H73" s="36"/>
      <c r="I73" s="36"/>
      <c r="J73" s="36"/>
      <c r="K73" s="48"/>
    </row>
    <row r="74" spans="1:11" x14ac:dyDescent="0.35">
      <c r="A74" s="11"/>
      <c r="B74" s="12"/>
      <c r="C74" s="29"/>
      <c r="D74" s="31" t="s">
        <v>82</v>
      </c>
      <c r="E74" s="29" t="s">
        <v>54</v>
      </c>
      <c r="F74" s="36">
        <v>25000</v>
      </c>
      <c r="G74" s="36"/>
      <c r="H74" s="36"/>
      <c r="I74" s="36"/>
      <c r="J74" s="36"/>
      <c r="K74" s="48"/>
    </row>
    <row r="75" spans="1:11" x14ac:dyDescent="0.35">
      <c r="A75" s="11"/>
      <c r="B75" s="12"/>
      <c r="C75" s="29"/>
      <c r="D75" s="31" t="s">
        <v>117</v>
      </c>
      <c r="E75" s="29" t="s">
        <v>281</v>
      </c>
      <c r="F75" s="36">
        <v>22000</v>
      </c>
      <c r="G75" s="36"/>
      <c r="H75" s="36"/>
      <c r="I75" s="36"/>
      <c r="J75" s="36"/>
      <c r="K75" s="48"/>
    </row>
    <row r="76" spans="1:11" x14ac:dyDescent="0.35">
      <c r="A76" s="11"/>
      <c r="B76" s="12"/>
      <c r="C76" s="29"/>
      <c r="D76" s="31" t="s">
        <v>278</v>
      </c>
      <c r="E76" s="29" t="s">
        <v>282</v>
      </c>
      <c r="F76" s="36">
        <v>136500</v>
      </c>
      <c r="G76" s="36"/>
      <c r="H76" s="36"/>
      <c r="I76" s="36"/>
      <c r="J76" s="36"/>
      <c r="K76" s="48"/>
    </row>
    <row r="77" spans="1:11" x14ac:dyDescent="0.35">
      <c r="A77" s="11"/>
      <c r="B77" s="12"/>
      <c r="C77" s="29"/>
      <c r="D77" s="31" t="s">
        <v>279</v>
      </c>
      <c r="E77" s="29" t="s">
        <v>283</v>
      </c>
      <c r="F77" s="36">
        <v>1500</v>
      </c>
      <c r="G77" s="36"/>
      <c r="H77" s="36"/>
      <c r="I77" s="36"/>
      <c r="J77" s="36"/>
      <c r="K77" s="48"/>
    </row>
    <row r="78" spans="1:11" x14ac:dyDescent="0.35">
      <c r="A78" s="11"/>
      <c r="B78" s="12"/>
      <c r="C78" s="29"/>
      <c r="D78" s="31" t="s">
        <v>280</v>
      </c>
      <c r="E78" s="29" t="s">
        <v>284</v>
      </c>
      <c r="F78" s="36">
        <v>20000</v>
      </c>
      <c r="G78" s="36"/>
      <c r="H78" s="36"/>
      <c r="I78" s="36"/>
      <c r="J78" s="36"/>
      <c r="K78" s="48"/>
    </row>
    <row r="79" spans="1:11" x14ac:dyDescent="0.35">
      <c r="A79" s="11"/>
      <c r="B79" s="12"/>
      <c r="C79" s="29" t="s">
        <v>37</v>
      </c>
      <c r="D79" s="31"/>
      <c r="E79" s="32" t="s">
        <v>48</v>
      </c>
      <c r="F79" s="36">
        <f>F80+F81</f>
        <v>1181221</v>
      </c>
      <c r="G79" s="36"/>
      <c r="H79" s="36"/>
      <c r="I79" s="36"/>
      <c r="J79" s="36"/>
      <c r="K79" s="48"/>
    </row>
    <row r="80" spans="1:11" x14ac:dyDescent="0.35">
      <c r="A80" s="11"/>
      <c r="B80" s="12"/>
      <c r="C80" s="29"/>
      <c r="D80" s="31" t="s">
        <v>190</v>
      </c>
      <c r="E80" s="29" t="s">
        <v>194</v>
      </c>
      <c r="F80" s="36">
        <v>1050271</v>
      </c>
      <c r="G80" s="36"/>
      <c r="H80" s="36"/>
      <c r="I80" s="36"/>
      <c r="J80" s="36"/>
      <c r="K80" s="48"/>
    </row>
    <row r="81" spans="1:11" x14ac:dyDescent="0.35">
      <c r="A81" s="11"/>
      <c r="B81" s="12"/>
      <c r="C81" s="29"/>
      <c r="D81" s="31" t="s">
        <v>285</v>
      </c>
      <c r="E81" s="29" t="s">
        <v>286</v>
      </c>
      <c r="F81" s="36">
        <v>130950</v>
      </c>
      <c r="G81" s="36"/>
      <c r="H81" s="36"/>
      <c r="I81" s="36"/>
      <c r="J81" s="36"/>
      <c r="K81" s="48"/>
    </row>
    <row r="82" spans="1:11" x14ac:dyDescent="0.35">
      <c r="A82" s="11"/>
      <c r="B82" s="12"/>
      <c r="C82" s="29" t="s">
        <v>38</v>
      </c>
      <c r="D82" s="31" t="s">
        <v>78</v>
      </c>
      <c r="E82" s="29" t="s">
        <v>54</v>
      </c>
      <c r="F82" s="36">
        <v>50000</v>
      </c>
      <c r="G82" s="36"/>
      <c r="H82" s="36"/>
      <c r="I82" s="36"/>
      <c r="J82" s="36"/>
      <c r="K82" s="48"/>
    </row>
    <row r="83" spans="1:11" x14ac:dyDescent="0.35">
      <c r="A83" s="9" t="s">
        <v>61</v>
      </c>
      <c r="B83" s="38" t="s">
        <v>74</v>
      </c>
      <c r="C83" s="30" t="s">
        <v>75</v>
      </c>
      <c r="D83" s="53"/>
      <c r="E83" s="54"/>
      <c r="F83" s="27">
        <f>F84+F85+F86+F87+F88+F89</f>
        <v>1363709</v>
      </c>
      <c r="G83" s="27">
        <f t="shared" ref="G83:J83" si="6">G84+G85+G86+G87+G88+G89</f>
        <v>1476300</v>
      </c>
      <c r="H83" s="27">
        <f t="shared" si="6"/>
        <v>1324318</v>
      </c>
      <c r="I83" s="27"/>
      <c r="J83" s="27">
        <f t="shared" si="6"/>
        <v>1328947</v>
      </c>
      <c r="K83" s="13"/>
    </row>
    <row r="84" spans="1:11" x14ac:dyDescent="0.35">
      <c r="A84" s="11"/>
      <c r="B84" s="12"/>
      <c r="C84" s="29" t="s">
        <v>26</v>
      </c>
      <c r="D84" s="32" t="s">
        <v>55</v>
      </c>
      <c r="E84" s="33" t="s">
        <v>54</v>
      </c>
      <c r="F84" s="36">
        <v>67700</v>
      </c>
      <c r="G84" s="36">
        <v>67700</v>
      </c>
      <c r="H84" s="36">
        <v>67700</v>
      </c>
      <c r="I84" s="36"/>
      <c r="J84" s="36">
        <v>67700</v>
      </c>
      <c r="K84" s="48"/>
    </row>
    <row r="85" spans="1:11" x14ac:dyDescent="0.35">
      <c r="A85" s="11"/>
      <c r="B85" s="12"/>
      <c r="C85" s="29" t="s">
        <v>30</v>
      </c>
      <c r="D85" s="31" t="s">
        <v>102</v>
      </c>
      <c r="E85" s="33" t="s">
        <v>84</v>
      </c>
      <c r="F85" s="36">
        <v>124000</v>
      </c>
      <c r="G85" s="36">
        <v>124000</v>
      </c>
      <c r="H85" s="36">
        <v>124000</v>
      </c>
      <c r="I85" s="36"/>
      <c r="J85" s="36">
        <v>124000</v>
      </c>
      <c r="K85" s="48"/>
    </row>
    <row r="86" spans="1:11" x14ac:dyDescent="0.35">
      <c r="A86" s="11"/>
      <c r="B86" s="12"/>
      <c r="C86" s="29" t="s">
        <v>37</v>
      </c>
      <c r="D86" s="31" t="s">
        <v>104</v>
      </c>
      <c r="E86" s="33" t="s">
        <v>103</v>
      </c>
      <c r="F86" s="36">
        <v>570000</v>
      </c>
      <c r="G86" s="36">
        <v>570000</v>
      </c>
      <c r="H86" s="36">
        <v>570000</v>
      </c>
      <c r="I86" s="36"/>
      <c r="J86" s="36">
        <v>570000</v>
      </c>
      <c r="K86" s="48"/>
    </row>
    <row r="87" spans="1:11" x14ac:dyDescent="0.35">
      <c r="A87" s="11"/>
      <c r="B87" s="12"/>
      <c r="C87" s="29" t="s">
        <v>38</v>
      </c>
      <c r="D87" s="31" t="s">
        <v>106</v>
      </c>
      <c r="E87" s="33" t="s">
        <v>105</v>
      </c>
      <c r="F87" s="36">
        <v>22230</v>
      </c>
      <c r="G87" s="36">
        <v>22230</v>
      </c>
      <c r="H87" s="36">
        <v>22230</v>
      </c>
      <c r="I87" s="36"/>
      <c r="J87" s="36">
        <v>22230</v>
      </c>
      <c r="K87" s="48"/>
    </row>
    <row r="88" spans="1:11" x14ac:dyDescent="0.35">
      <c r="A88" s="11"/>
      <c r="B88" s="12"/>
      <c r="C88" s="29" t="s">
        <v>100</v>
      </c>
      <c r="D88" s="31" t="s">
        <v>53</v>
      </c>
      <c r="E88" s="33" t="s">
        <v>107</v>
      </c>
      <c r="F88" s="36">
        <v>18600</v>
      </c>
      <c r="G88" s="36"/>
      <c r="H88" s="36"/>
      <c r="I88" s="36"/>
      <c r="J88" s="36"/>
      <c r="K88" s="48"/>
    </row>
    <row r="89" spans="1:11" x14ac:dyDescent="0.35">
      <c r="A89" s="11"/>
      <c r="B89" s="12"/>
      <c r="C89" s="29" t="s">
        <v>101</v>
      </c>
      <c r="D89" s="31"/>
      <c r="E89" s="32" t="s">
        <v>48</v>
      </c>
      <c r="F89" s="36">
        <f>F90+F91</f>
        <v>561179</v>
      </c>
      <c r="G89" s="36">
        <f t="shared" ref="G89:J89" si="7">G90+G91</f>
        <v>692370</v>
      </c>
      <c r="H89" s="36">
        <f t="shared" si="7"/>
        <v>540388</v>
      </c>
      <c r="I89" s="36"/>
      <c r="J89" s="36">
        <f t="shared" si="7"/>
        <v>545017</v>
      </c>
      <c r="K89" s="48"/>
    </row>
    <row r="90" spans="1:11" x14ac:dyDescent="0.35">
      <c r="A90" s="11"/>
      <c r="B90" s="12"/>
      <c r="C90" s="29"/>
      <c r="D90" s="31" t="s">
        <v>108</v>
      </c>
      <c r="E90" s="33" t="s">
        <v>109</v>
      </c>
      <c r="F90" s="36">
        <v>57179</v>
      </c>
      <c r="G90" s="36">
        <v>29485</v>
      </c>
      <c r="H90" s="36">
        <v>36388</v>
      </c>
      <c r="I90" s="36"/>
      <c r="J90" s="36">
        <v>41017</v>
      </c>
      <c r="K90" s="48"/>
    </row>
    <row r="91" spans="1:11" x14ac:dyDescent="0.35">
      <c r="A91" s="11"/>
      <c r="B91" s="12"/>
      <c r="C91" s="29"/>
      <c r="D91" s="31" t="s">
        <v>111</v>
      </c>
      <c r="E91" s="33" t="s">
        <v>110</v>
      </c>
      <c r="F91" s="36">
        <v>504000</v>
      </c>
      <c r="G91" s="36">
        <v>662885</v>
      </c>
      <c r="H91" s="36">
        <v>504000</v>
      </c>
      <c r="I91" s="36"/>
      <c r="J91" s="36">
        <v>504000</v>
      </c>
      <c r="K91" s="48"/>
    </row>
    <row r="92" spans="1:11" x14ac:dyDescent="0.35">
      <c r="A92" s="9" t="s">
        <v>62</v>
      </c>
      <c r="B92" s="38" t="s">
        <v>76</v>
      </c>
      <c r="C92" s="30" t="s">
        <v>77</v>
      </c>
      <c r="D92" s="53"/>
      <c r="E92" s="54"/>
      <c r="F92" s="27">
        <f>F93+F94</f>
        <v>22600</v>
      </c>
      <c r="G92" s="27">
        <f t="shared" ref="G92:H92" si="8">G93+G94</f>
        <v>22600</v>
      </c>
      <c r="H92" s="27">
        <f t="shared" si="8"/>
        <v>22600</v>
      </c>
      <c r="I92" s="27"/>
      <c r="J92" s="27"/>
      <c r="K92" s="9"/>
    </row>
    <row r="93" spans="1:11" x14ac:dyDescent="0.35">
      <c r="A93" s="15"/>
      <c r="B93" s="39"/>
      <c r="C93" s="29" t="s">
        <v>26</v>
      </c>
      <c r="D93" s="32" t="s">
        <v>55</v>
      </c>
      <c r="E93" s="33" t="s">
        <v>54</v>
      </c>
      <c r="F93" s="36">
        <v>16600</v>
      </c>
      <c r="G93" s="36">
        <v>16600</v>
      </c>
      <c r="H93" s="36">
        <v>16600</v>
      </c>
      <c r="I93" s="43"/>
      <c r="J93" s="43"/>
      <c r="K93" s="39">
        <v>2026</v>
      </c>
    </row>
    <row r="94" spans="1:11" x14ac:dyDescent="0.35">
      <c r="A94" s="11"/>
      <c r="B94" s="12"/>
      <c r="C94" s="29" t="s">
        <v>37</v>
      </c>
      <c r="D94" s="31" t="s">
        <v>81</v>
      </c>
      <c r="E94" s="29" t="s">
        <v>112</v>
      </c>
      <c r="F94" s="36">
        <v>6000</v>
      </c>
      <c r="G94" s="36">
        <v>6000</v>
      </c>
      <c r="H94" s="36">
        <v>6000</v>
      </c>
      <c r="I94" s="36"/>
      <c r="J94" s="36"/>
      <c r="K94" s="26">
        <v>2026</v>
      </c>
    </row>
    <row r="95" spans="1:11" x14ac:dyDescent="0.35">
      <c r="A95" s="9" t="s">
        <v>63</v>
      </c>
      <c r="B95" s="38" t="s">
        <v>113</v>
      </c>
      <c r="C95" s="30" t="s">
        <v>289</v>
      </c>
      <c r="D95" s="53"/>
      <c r="E95" s="54"/>
      <c r="F95" s="27">
        <f>F96+F99+F100+F108+F111+F117+F120+F122+F123+F127+F128+F135+F121</f>
        <v>3591360</v>
      </c>
      <c r="G95" s="27">
        <f>G96+G99+G100+G108+G111+G117+G120+G122+G123+G127+G128+G135+G121</f>
        <v>3591360</v>
      </c>
      <c r="H95" s="27">
        <f>H96+H99+H100+H108+H111+H117+H120+H122+H123+H127+H128+H135+H121</f>
        <v>3591360</v>
      </c>
      <c r="I95" s="27"/>
      <c r="J95" s="27">
        <f>J96+J99+J100+J108+J111+J117+J120+J122+J123+J127+J128+J135+J121</f>
        <v>3591360</v>
      </c>
      <c r="K95" s="13"/>
    </row>
    <row r="96" spans="1:11" x14ac:dyDescent="0.35">
      <c r="A96" s="11"/>
      <c r="B96" s="12"/>
      <c r="C96" s="29" t="s">
        <v>26</v>
      </c>
      <c r="D96" s="31"/>
      <c r="E96" s="32" t="s">
        <v>48</v>
      </c>
      <c r="F96" s="34">
        <f>F97+F98</f>
        <v>375711</v>
      </c>
      <c r="G96" s="34">
        <f>G97+G98</f>
        <v>375711</v>
      </c>
      <c r="H96" s="34">
        <f t="shared" ref="H96:J96" si="9">H97+H98</f>
        <v>375711</v>
      </c>
      <c r="I96" s="34"/>
      <c r="J96" s="34">
        <f t="shared" si="9"/>
        <v>375711</v>
      </c>
      <c r="K96" s="14"/>
    </row>
    <row r="97" spans="1:11" x14ac:dyDescent="0.35">
      <c r="A97" s="11"/>
      <c r="B97" s="12"/>
      <c r="C97" s="29"/>
      <c r="D97" s="31" t="s">
        <v>78</v>
      </c>
      <c r="E97" s="35" t="s">
        <v>54</v>
      </c>
      <c r="F97" s="34">
        <v>121638</v>
      </c>
      <c r="G97" s="34">
        <f t="shared" ref="G97:G98" si="10">F97</f>
        <v>121638</v>
      </c>
      <c r="H97" s="34">
        <f t="shared" ref="H97:H98" si="11">F97</f>
        <v>121638</v>
      </c>
      <c r="I97" s="34"/>
      <c r="J97" s="34">
        <f t="shared" ref="J97:J98" si="12">H97</f>
        <v>121638</v>
      </c>
      <c r="K97" s="14"/>
    </row>
    <row r="98" spans="1:11" x14ac:dyDescent="0.35">
      <c r="A98" s="11"/>
      <c r="B98" s="12"/>
      <c r="C98" s="29"/>
      <c r="D98" s="31" t="s">
        <v>114</v>
      </c>
      <c r="E98" s="35" t="s">
        <v>137</v>
      </c>
      <c r="F98" s="34">
        <v>254073</v>
      </c>
      <c r="G98" s="34">
        <f t="shared" si="10"/>
        <v>254073</v>
      </c>
      <c r="H98" s="34">
        <f t="shared" si="11"/>
        <v>254073</v>
      </c>
      <c r="I98" s="34"/>
      <c r="J98" s="34">
        <f t="shared" si="12"/>
        <v>254073</v>
      </c>
      <c r="K98" s="14"/>
    </row>
    <row r="99" spans="1:11" x14ac:dyDescent="0.35">
      <c r="A99" s="11"/>
      <c r="B99" s="12"/>
      <c r="C99" s="29" t="s">
        <v>100</v>
      </c>
      <c r="D99" s="31" t="s">
        <v>115</v>
      </c>
      <c r="E99" s="29" t="s">
        <v>107</v>
      </c>
      <c r="F99" s="36">
        <v>10682</v>
      </c>
      <c r="G99" s="36">
        <v>10682</v>
      </c>
      <c r="H99" s="36">
        <v>10682</v>
      </c>
      <c r="I99" s="36"/>
      <c r="J99" s="36">
        <v>10682</v>
      </c>
      <c r="K99" s="48"/>
    </row>
    <row r="100" spans="1:11" x14ac:dyDescent="0.35">
      <c r="A100" s="11"/>
      <c r="B100" s="12"/>
      <c r="C100" s="29" t="s">
        <v>28</v>
      </c>
      <c r="D100" s="31"/>
      <c r="E100" s="32" t="s">
        <v>48</v>
      </c>
      <c r="F100" s="36">
        <f>F101+F102+F103+F104+F105+F106+F107</f>
        <v>850573</v>
      </c>
      <c r="G100" s="36">
        <f t="shared" ref="G100:J100" si="13">G101+G102+G103+G104+G105+G106+G107</f>
        <v>850573</v>
      </c>
      <c r="H100" s="36">
        <f t="shared" si="13"/>
        <v>850573</v>
      </c>
      <c r="I100" s="36"/>
      <c r="J100" s="36">
        <f t="shared" si="13"/>
        <v>850573</v>
      </c>
      <c r="K100" s="48"/>
    </row>
    <row r="101" spans="1:11" x14ac:dyDescent="0.35">
      <c r="A101" s="11"/>
      <c r="B101" s="12"/>
      <c r="C101" s="29"/>
      <c r="D101" s="31" t="s">
        <v>116</v>
      </c>
      <c r="E101" s="29" t="s">
        <v>122</v>
      </c>
      <c r="F101" s="36">
        <v>254217</v>
      </c>
      <c r="G101" s="36">
        <v>254217</v>
      </c>
      <c r="H101" s="36">
        <v>254217</v>
      </c>
      <c r="I101" s="36"/>
      <c r="J101" s="36">
        <v>254217</v>
      </c>
      <c r="K101" s="48"/>
    </row>
    <row r="102" spans="1:11" x14ac:dyDescent="0.35">
      <c r="A102" s="11"/>
      <c r="B102" s="12"/>
      <c r="C102" s="29"/>
      <c r="D102" s="31" t="s">
        <v>117</v>
      </c>
      <c r="E102" s="29" t="s">
        <v>123</v>
      </c>
      <c r="F102" s="36">
        <v>7163</v>
      </c>
      <c r="G102" s="36">
        <v>7163</v>
      </c>
      <c r="H102" s="36">
        <v>7163</v>
      </c>
      <c r="I102" s="36"/>
      <c r="J102" s="36">
        <v>7163</v>
      </c>
      <c r="K102" s="48"/>
    </row>
    <row r="103" spans="1:11" ht="22" x14ac:dyDescent="0.35">
      <c r="A103" s="11"/>
      <c r="B103" s="12"/>
      <c r="C103" s="29"/>
      <c r="D103" s="31" t="s">
        <v>118</v>
      </c>
      <c r="E103" s="29" t="s">
        <v>124</v>
      </c>
      <c r="F103" s="36">
        <v>85848</v>
      </c>
      <c r="G103" s="36">
        <v>85848</v>
      </c>
      <c r="H103" s="36">
        <v>85848</v>
      </c>
      <c r="I103" s="36"/>
      <c r="J103" s="36">
        <v>85848</v>
      </c>
      <c r="K103" s="48"/>
    </row>
    <row r="104" spans="1:11" x14ac:dyDescent="0.35">
      <c r="A104" s="11"/>
      <c r="B104" s="12"/>
      <c r="C104" s="29"/>
      <c r="D104" s="31" t="s">
        <v>119</v>
      </c>
      <c r="E104" s="29" t="s">
        <v>125</v>
      </c>
      <c r="F104" s="36">
        <v>4534</v>
      </c>
      <c r="G104" s="36">
        <v>4534</v>
      </c>
      <c r="H104" s="36">
        <v>4534</v>
      </c>
      <c r="I104" s="36"/>
      <c r="J104" s="36">
        <v>4534</v>
      </c>
      <c r="K104" s="48"/>
    </row>
    <row r="105" spans="1:11" x14ac:dyDescent="0.35">
      <c r="A105" s="11"/>
      <c r="B105" s="12"/>
      <c r="C105" s="29"/>
      <c r="D105" s="31" t="s">
        <v>120</v>
      </c>
      <c r="E105" s="29" t="s">
        <v>126</v>
      </c>
      <c r="F105" s="36">
        <v>69077</v>
      </c>
      <c r="G105" s="36">
        <v>69077</v>
      </c>
      <c r="H105" s="36">
        <v>69077</v>
      </c>
      <c r="I105" s="36"/>
      <c r="J105" s="36">
        <v>69077</v>
      </c>
      <c r="K105" s="48"/>
    </row>
    <row r="106" spans="1:11" x14ac:dyDescent="0.35">
      <c r="A106" s="11"/>
      <c r="B106" s="12"/>
      <c r="C106" s="29"/>
      <c r="D106" s="31" t="s">
        <v>78</v>
      </c>
      <c r="E106" s="29" t="s">
        <v>54</v>
      </c>
      <c r="F106" s="36">
        <v>428596</v>
      </c>
      <c r="G106" s="36">
        <v>428596</v>
      </c>
      <c r="H106" s="36">
        <v>428596</v>
      </c>
      <c r="I106" s="36"/>
      <c r="J106" s="36">
        <v>428596</v>
      </c>
      <c r="K106" s="48"/>
    </row>
    <row r="107" spans="1:11" x14ac:dyDescent="0.35">
      <c r="A107" s="11"/>
      <c r="B107" s="12"/>
      <c r="C107" s="29"/>
      <c r="D107" s="31" t="s">
        <v>121</v>
      </c>
      <c r="E107" s="29" t="s">
        <v>127</v>
      </c>
      <c r="F107" s="36">
        <v>1138</v>
      </c>
      <c r="G107" s="36">
        <v>1138</v>
      </c>
      <c r="H107" s="36">
        <v>1138</v>
      </c>
      <c r="I107" s="36"/>
      <c r="J107" s="36">
        <v>1138</v>
      </c>
      <c r="K107" s="48"/>
    </row>
    <row r="108" spans="1:11" x14ac:dyDescent="0.35">
      <c r="A108" s="11"/>
      <c r="B108" s="12"/>
      <c r="C108" s="29" t="s">
        <v>30</v>
      </c>
      <c r="D108" s="31"/>
      <c r="E108" s="32" t="s">
        <v>48</v>
      </c>
      <c r="F108" s="36">
        <f>F109+F110</f>
        <v>11145</v>
      </c>
      <c r="G108" s="36">
        <f t="shared" ref="G108:J108" si="14">G109+G110</f>
        <v>11145</v>
      </c>
      <c r="H108" s="36">
        <f t="shared" si="14"/>
        <v>11145</v>
      </c>
      <c r="I108" s="36"/>
      <c r="J108" s="36">
        <f t="shared" si="14"/>
        <v>11145</v>
      </c>
      <c r="K108" s="48"/>
    </row>
    <row r="109" spans="1:11" x14ac:dyDescent="0.35">
      <c r="A109" s="11"/>
      <c r="B109" s="12"/>
      <c r="C109" s="29"/>
      <c r="D109" s="31" t="s">
        <v>128</v>
      </c>
      <c r="E109" s="29" t="s">
        <v>129</v>
      </c>
      <c r="F109" s="36">
        <v>10744</v>
      </c>
      <c r="G109" s="36">
        <v>10744</v>
      </c>
      <c r="H109" s="36">
        <v>10744</v>
      </c>
      <c r="I109" s="36"/>
      <c r="J109" s="36">
        <v>10744</v>
      </c>
      <c r="K109" s="48"/>
    </row>
    <row r="110" spans="1:11" x14ac:dyDescent="0.35">
      <c r="A110" s="11"/>
      <c r="B110" s="12"/>
      <c r="C110" s="29"/>
      <c r="D110" s="31" t="s">
        <v>80</v>
      </c>
      <c r="E110" s="29" t="s">
        <v>84</v>
      </c>
      <c r="F110" s="36">
        <v>401</v>
      </c>
      <c r="G110" s="36">
        <v>401</v>
      </c>
      <c r="H110" s="36">
        <v>401</v>
      </c>
      <c r="I110" s="36"/>
      <c r="J110" s="36">
        <v>401</v>
      </c>
      <c r="K110" s="48"/>
    </row>
    <row r="111" spans="1:11" x14ac:dyDescent="0.35">
      <c r="A111" s="11"/>
      <c r="B111" s="12"/>
      <c r="C111" s="29" t="s">
        <v>37</v>
      </c>
      <c r="D111" s="31"/>
      <c r="E111" s="32" t="s">
        <v>48</v>
      </c>
      <c r="F111" s="36">
        <f>F112+F113+F114+F115+F116</f>
        <v>376768</v>
      </c>
      <c r="G111" s="36">
        <f t="shared" ref="G111:J111" si="15">G112+G113+G114+G115+G116</f>
        <v>376768</v>
      </c>
      <c r="H111" s="36">
        <f t="shared" si="15"/>
        <v>376768</v>
      </c>
      <c r="I111" s="36"/>
      <c r="J111" s="36">
        <f t="shared" si="15"/>
        <v>376768</v>
      </c>
      <c r="K111" s="48"/>
    </row>
    <row r="112" spans="1:11" x14ac:dyDescent="0.35">
      <c r="A112" s="11"/>
      <c r="B112" s="12"/>
      <c r="C112" s="29"/>
      <c r="D112" s="31" t="s">
        <v>130</v>
      </c>
      <c r="E112" s="29" t="s">
        <v>133</v>
      </c>
      <c r="F112" s="36">
        <v>33182</v>
      </c>
      <c r="G112" s="36">
        <v>33182</v>
      </c>
      <c r="H112" s="36">
        <v>33182</v>
      </c>
      <c r="I112" s="36"/>
      <c r="J112" s="36">
        <v>33182</v>
      </c>
      <c r="K112" s="48"/>
    </row>
    <row r="113" spans="1:11" x14ac:dyDescent="0.35">
      <c r="A113" s="11"/>
      <c r="B113" s="12"/>
      <c r="C113" s="29"/>
      <c r="D113" s="31" t="s">
        <v>131</v>
      </c>
      <c r="E113" s="29" t="s">
        <v>134</v>
      </c>
      <c r="F113" s="36">
        <v>8352</v>
      </c>
      <c r="G113" s="36">
        <v>8352</v>
      </c>
      <c r="H113" s="36">
        <v>8352</v>
      </c>
      <c r="I113" s="36"/>
      <c r="J113" s="36">
        <v>8352</v>
      </c>
      <c r="K113" s="48"/>
    </row>
    <row r="114" spans="1:11" x14ac:dyDescent="0.35">
      <c r="A114" s="11"/>
      <c r="B114" s="12"/>
      <c r="C114" s="29"/>
      <c r="D114" s="31" t="s">
        <v>81</v>
      </c>
      <c r="E114" s="29" t="s">
        <v>112</v>
      </c>
      <c r="F114" s="36">
        <v>114827</v>
      </c>
      <c r="G114" s="36">
        <v>114827</v>
      </c>
      <c r="H114" s="36">
        <v>114827</v>
      </c>
      <c r="I114" s="36"/>
      <c r="J114" s="36">
        <v>114827</v>
      </c>
      <c r="K114" s="48"/>
    </row>
    <row r="115" spans="1:11" x14ac:dyDescent="0.35">
      <c r="A115" s="11"/>
      <c r="B115" s="12"/>
      <c r="C115" s="29"/>
      <c r="D115" s="31" t="s">
        <v>132</v>
      </c>
      <c r="E115" s="29" t="s">
        <v>135</v>
      </c>
      <c r="F115" s="36">
        <v>200911</v>
      </c>
      <c r="G115" s="36">
        <v>200911</v>
      </c>
      <c r="H115" s="36">
        <v>200911</v>
      </c>
      <c r="I115" s="36"/>
      <c r="J115" s="36">
        <v>200911</v>
      </c>
      <c r="K115" s="48"/>
    </row>
    <row r="116" spans="1:11" x14ac:dyDescent="0.35">
      <c r="A116" s="11"/>
      <c r="B116" s="12"/>
      <c r="C116" s="29"/>
      <c r="D116" s="31" t="s">
        <v>78</v>
      </c>
      <c r="E116" s="29" t="s">
        <v>136</v>
      </c>
      <c r="F116" s="36">
        <v>19496</v>
      </c>
      <c r="G116" s="36">
        <v>19496</v>
      </c>
      <c r="H116" s="36">
        <v>19496</v>
      </c>
      <c r="I116" s="36"/>
      <c r="J116" s="36">
        <v>19496</v>
      </c>
      <c r="K116" s="48"/>
    </row>
    <row r="117" spans="1:11" x14ac:dyDescent="0.35">
      <c r="A117" s="11"/>
      <c r="B117" s="12"/>
      <c r="C117" s="29" t="s">
        <v>33</v>
      </c>
      <c r="D117" s="31"/>
      <c r="E117" s="32" t="s">
        <v>48</v>
      </c>
      <c r="F117" s="36">
        <f>F118+F119</f>
        <v>15694</v>
      </c>
      <c r="G117" s="36">
        <f t="shared" ref="G117:J117" si="16">G118+G119</f>
        <v>15694</v>
      </c>
      <c r="H117" s="36">
        <f t="shared" si="16"/>
        <v>15694</v>
      </c>
      <c r="I117" s="36"/>
      <c r="J117" s="36">
        <f t="shared" si="16"/>
        <v>15694</v>
      </c>
      <c r="K117" s="48"/>
    </row>
    <row r="118" spans="1:11" x14ac:dyDescent="0.35">
      <c r="A118" s="11"/>
      <c r="B118" s="12"/>
      <c r="C118" s="29"/>
      <c r="D118" s="31" t="s">
        <v>138</v>
      </c>
      <c r="E118" s="29" t="s">
        <v>141</v>
      </c>
      <c r="F118" s="36">
        <v>5240</v>
      </c>
      <c r="G118" s="36">
        <v>5240</v>
      </c>
      <c r="H118" s="36">
        <v>5240</v>
      </c>
      <c r="I118" s="36"/>
      <c r="J118" s="36">
        <v>5240</v>
      </c>
      <c r="K118" s="48"/>
    </row>
    <row r="119" spans="1:11" x14ac:dyDescent="0.35">
      <c r="A119" s="11"/>
      <c r="B119" s="12"/>
      <c r="C119" s="29"/>
      <c r="D119" s="31" t="s">
        <v>140</v>
      </c>
      <c r="E119" s="29" t="s">
        <v>142</v>
      </c>
      <c r="F119" s="36">
        <v>10454</v>
      </c>
      <c r="G119" s="36">
        <v>10454</v>
      </c>
      <c r="H119" s="36">
        <v>10454</v>
      </c>
      <c r="I119" s="36"/>
      <c r="J119" s="36">
        <v>10454</v>
      </c>
      <c r="K119" s="48"/>
    </row>
    <row r="120" spans="1:11" x14ac:dyDescent="0.35">
      <c r="A120" s="11"/>
      <c r="B120" s="12"/>
      <c r="C120" s="29" t="s">
        <v>165</v>
      </c>
      <c r="D120" s="31" t="s">
        <v>115</v>
      </c>
      <c r="E120" s="29" t="s">
        <v>143</v>
      </c>
      <c r="F120" s="36">
        <v>706</v>
      </c>
      <c r="G120" s="36">
        <v>706</v>
      </c>
      <c r="H120" s="36">
        <v>706</v>
      </c>
      <c r="I120" s="36"/>
      <c r="J120" s="36">
        <v>706</v>
      </c>
      <c r="K120" s="48"/>
    </row>
    <row r="121" spans="1:11" x14ac:dyDescent="0.35">
      <c r="A121" s="11"/>
      <c r="B121" s="12"/>
      <c r="C121" s="29" t="s">
        <v>144</v>
      </c>
      <c r="D121" s="31" t="s">
        <v>115</v>
      </c>
      <c r="E121" s="29" t="s">
        <v>164</v>
      </c>
      <c r="F121" s="36">
        <v>163993</v>
      </c>
      <c r="G121" s="36">
        <v>163993</v>
      </c>
      <c r="H121" s="36">
        <v>163993</v>
      </c>
      <c r="I121" s="36"/>
      <c r="J121" s="36">
        <f t="shared" ref="J121" si="17">H121</f>
        <v>163993</v>
      </c>
      <c r="K121" s="48"/>
    </row>
    <row r="122" spans="1:11" x14ac:dyDescent="0.35">
      <c r="A122" s="11"/>
      <c r="B122" s="12"/>
      <c r="C122" s="29" t="s">
        <v>163</v>
      </c>
      <c r="D122" s="31" t="s">
        <v>115</v>
      </c>
      <c r="E122" s="29" t="s">
        <v>145</v>
      </c>
      <c r="F122" s="36">
        <v>12190</v>
      </c>
      <c r="G122" s="36">
        <v>12190</v>
      </c>
      <c r="H122" s="36">
        <v>12190</v>
      </c>
      <c r="I122" s="36"/>
      <c r="J122" s="36">
        <v>12190</v>
      </c>
      <c r="K122" s="48"/>
    </row>
    <row r="123" spans="1:11" x14ac:dyDescent="0.35">
      <c r="A123" s="11"/>
      <c r="B123" s="12"/>
      <c r="C123" s="29" t="s">
        <v>34</v>
      </c>
      <c r="D123" s="31"/>
      <c r="E123" s="32" t="s">
        <v>48</v>
      </c>
      <c r="F123" s="36">
        <f>F124+F125+F126</f>
        <v>169011</v>
      </c>
      <c r="G123" s="36">
        <f t="shared" ref="G123:J123" si="18">G124+G125+G126</f>
        <v>169011</v>
      </c>
      <c r="H123" s="36">
        <f t="shared" si="18"/>
        <v>169011</v>
      </c>
      <c r="I123" s="36"/>
      <c r="J123" s="36">
        <f t="shared" si="18"/>
        <v>169011</v>
      </c>
      <c r="K123" s="48"/>
    </row>
    <row r="124" spans="1:11" x14ac:dyDescent="0.35">
      <c r="A124" s="11"/>
      <c r="B124" s="12"/>
      <c r="C124" s="29"/>
      <c r="D124" s="31" t="s">
        <v>91</v>
      </c>
      <c r="E124" s="29" t="s">
        <v>97</v>
      </c>
      <c r="F124" s="36">
        <v>5278</v>
      </c>
      <c r="G124" s="36">
        <v>5278</v>
      </c>
      <c r="H124" s="36">
        <v>5278</v>
      </c>
      <c r="I124" s="36"/>
      <c r="J124" s="36">
        <v>5278</v>
      </c>
      <c r="K124" s="48"/>
    </row>
    <row r="125" spans="1:11" x14ac:dyDescent="0.35">
      <c r="A125" s="11"/>
      <c r="B125" s="12"/>
      <c r="C125" s="29"/>
      <c r="D125" s="31" t="s">
        <v>146</v>
      </c>
      <c r="E125" s="29" t="s">
        <v>147</v>
      </c>
      <c r="F125" s="36">
        <v>88001</v>
      </c>
      <c r="G125" s="36">
        <v>88001</v>
      </c>
      <c r="H125" s="36">
        <v>88001</v>
      </c>
      <c r="I125" s="36"/>
      <c r="J125" s="36">
        <v>88001</v>
      </c>
      <c r="K125" s="48"/>
    </row>
    <row r="126" spans="1:11" x14ac:dyDescent="0.35">
      <c r="A126" s="11"/>
      <c r="B126" s="12"/>
      <c r="C126" s="29"/>
      <c r="D126" s="31" t="s">
        <v>89</v>
      </c>
      <c r="E126" s="29" t="s">
        <v>95</v>
      </c>
      <c r="F126" s="36">
        <v>75732</v>
      </c>
      <c r="G126" s="36">
        <v>75732</v>
      </c>
      <c r="H126" s="36">
        <v>75732</v>
      </c>
      <c r="I126" s="36"/>
      <c r="J126" s="36">
        <v>75732</v>
      </c>
      <c r="K126" s="48"/>
    </row>
    <row r="127" spans="1:11" x14ac:dyDescent="0.35">
      <c r="A127" s="11"/>
      <c r="B127" s="12"/>
      <c r="C127" s="29" t="s">
        <v>148</v>
      </c>
      <c r="D127" s="31" t="s">
        <v>80</v>
      </c>
      <c r="E127" s="29" t="s">
        <v>149</v>
      </c>
      <c r="F127" s="36">
        <v>1222055</v>
      </c>
      <c r="G127" s="36">
        <v>1222055</v>
      </c>
      <c r="H127" s="36">
        <v>1222055</v>
      </c>
      <c r="I127" s="36"/>
      <c r="J127" s="36">
        <v>1222055</v>
      </c>
      <c r="K127" s="48"/>
    </row>
    <row r="128" spans="1:11" x14ac:dyDescent="0.35">
      <c r="A128" s="11"/>
      <c r="B128" s="12"/>
      <c r="C128" s="29" t="s">
        <v>38</v>
      </c>
      <c r="D128" s="31"/>
      <c r="E128" s="32" t="s">
        <v>48</v>
      </c>
      <c r="F128" s="36">
        <f>F129+F130+F131+F132+F133+F134</f>
        <v>229124</v>
      </c>
      <c r="G128" s="36">
        <f t="shared" ref="G128:J128" si="19">G129+G130+G131+G132+G133+G134</f>
        <v>229124</v>
      </c>
      <c r="H128" s="36">
        <f t="shared" si="19"/>
        <v>229124</v>
      </c>
      <c r="I128" s="36"/>
      <c r="J128" s="36">
        <f t="shared" si="19"/>
        <v>229124</v>
      </c>
      <c r="K128" s="48"/>
    </row>
    <row r="129" spans="1:11" x14ac:dyDescent="0.35">
      <c r="A129" s="11"/>
      <c r="B129" s="12"/>
      <c r="C129" s="29"/>
      <c r="D129" s="31" t="s">
        <v>78</v>
      </c>
      <c r="E129" s="29" t="s">
        <v>155</v>
      </c>
      <c r="F129" s="36">
        <v>129574</v>
      </c>
      <c r="G129" s="36">
        <v>129574</v>
      </c>
      <c r="H129" s="36">
        <v>129574</v>
      </c>
      <c r="I129" s="36"/>
      <c r="J129" s="36">
        <v>129574</v>
      </c>
      <c r="K129" s="48"/>
    </row>
    <row r="130" spans="1:11" x14ac:dyDescent="0.35">
      <c r="A130" s="11"/>
      <c r="B130" s="12"/>
      <c r="C130" s="29"/>
      <c r="D130" s="31" t="s">
        <v>150</v>
      </c>
      <c r="E130" s="29" t="s">
        <v>156</v>
      </c>
      <c r="F130" s="36">
        <v>41568</v>
      </c>
      <c r="G130" s="36">
        <v>41568</v>
      </c>
      <c r="H130" s="36">
        <v>41568</v>
      </c>
      <c r="I130" s="36"/>
      <c r="J130" s="36">
        <v>41568</v>
      </c>
      <c r="K130" s="48"/>
    </row>
    <row r="131" spans="1:11" x14ac:dyDescent="0.35">
      <c r="A131" s="11"/>
      <c r="B131" s="12"/>
      <c r="C131" s="29"/>
      <c r="D131" s="31" t="s">
        <v>151</v>
      </c>
      <c r="E131" s="29" t="s">
        <v>157</v>
      </c>
      <c r="F131" s="36">
        <v>27601</v>
      </c>
      <c r="G131" s="36">
        <v>27601</v>
      </c>
      <c r="H131" s="36">
        <v>27601</v>
      </c>
      <c r="I131" s="36"/>
      <c r="J131" s="36">
        <v>27601</v>
      </c>
      <c r="K131" s="48"/>
    </row>
    <row r="132" spans="1:11" x14ac:dyDescent="0.35">
      <c r="A132" s="11"/>
      <c r="B132" s="12"/>
      <c r="C132" s="29"/>
      <c r="D132" s="31" t="s">
        <v>152</v>
      </c>
      <c r="E132" s="29" t="s">
        <v>158</v>
      </c>
      <c r="F132" s="36">
        <v>24608</v>
      </c>
      <c r="G132" s="36">
        <v>24608</v>
      </c>
      <c r="H132" s="36">
        <v>24608</v>
      </c>
      <c r="I132" s="36"/>
      <c r="J132" s="36">
        <v>24608</v>
      </c>
      <c r="K132" s="48"/>
    </row>
    <row r="133" spans="1:11" x14ac:dyDescent="0.35">
      <c r="A133" s="11"/>
      <c r="B133" s="12"/>
      <c r="C133" s="29"/>
      <c r="D133" s="31" t="s">
        <v>153</v>
      </c>
      <c r="E133" s="29" t="s">
        <v>159</v>
      </c>
      <c r="F133" s="36">
        <v>3813</v>
      </c>
      <c r="G133" s="36">
        <v>3813</v>
      </c>
      <c r="H133" s="36">
        <v>3813</v>
      </c>
      <c r="I133" s="36"/>
      <c r="J133" s="36">
        <v>3813</v>
      </c>
      <c r="K133" s="48"/>
    </row>
    <row r="134" spans="1:11" x14ac:dyDescent="0.35">
      <c r="A134" s="11"/>
      <c r="B134" s="12"/>
      <c r="C134" s="29"/>
      <c r="D134" s="31" t="s">
        <v>154</v>
      </c>
      <c r="E134" s="29" t="s">
        <v>160</v>
      </c>
      <c r="F134" s="36">
        <v>1960</v>
      </c>
      <c r="G134" s="36">
        <v>1960</v>
      </c>
      <c r="H134" s="36">
        <v>1960</v>
      </c>
      <c r="I134" s="36"/>
      <c r="J134" s="36">
        <v>1960</v>
      </c>
      <c r="K134" s="48"/>
    </row>
    <row r="135" spans="1:11" ht="22" x14ac:dyDescent="0.35">
      <c r="A135" s="11"/>
      <c r="B135" s="12"/>
      <c r="C135" s="29" t="s">
        <v>31</v>
      </c>
      <c r="D135" s="31" t="s">
        <v>161</v>
      </c>
      <c r="E135" s="29" t="s">
        <v>162</v>
      </c>
      <c r="F135" s="36">
        <v>153708</v>
      </c>
      <c r="G135" s="36">
        <v>153708</v>
      </c>
      <c r="H135" s="36">
        <v>153708</v>
      </c>
      <c r="I135" s="36"/>
      <c r="J135" s="36">
        <v>153708</v>
      </c>
      <c r="K135" s="48"/>
    </row>
    <row r="136" spans="1:11" ht="22" x14ac:dyDescent="0.35">
      <c r="A136" s="9" t="s">
        <v>64</v>
      </c>
      <c r="B136" s="38" t="s">
        <v>166</v>
      </c>
      <c r="C136" s="30" t="s">
        <v>167</v>
      </c>
      <c r="D136" s="53"/>
      <c r="E136" s="54"/>
      <c r="F136" s="27">
        <f>F137+F143</f>
        <v>237697039</v>
      </c>
      <c r="G136" s="27">
        <f t="shared" ref="G136:J136" si="20">G137+G143</f>
        <v>238524055</v>
      </c>
      <c r="H136" s="27">
        <f t="shared" si="20"/>
        <v>238976946</v>
      </c>
      <c r="I136" s="27"/>
      <c r="J136" s="27">
        <f t="shared" si="20"/>
        <v>238976946</v>
      </c>
      <c r="K136" s="13"/>
    </row>
    <row r="137" spans="1:11" x14ac:dyDescent="0.35">
      <c r="A137" s="11"/>
      <c r="B137" s="12"/>
      <c r="C137" s="29" t="s">
        <v>29</v>
      </c>
      <c r="D137" s="29"/>
      <c r="E137" s="32" t="s">
        <v>48</v>
      </c>
      <c r="F137" s="36">
        <f>F138+F139+F140+F141+F142</f>
        <v>211127027</v>
      </c>
      <c r="G137" s="36">
        <f t="shared" ref="G137:H137" si="21">G138+G139+G140+G141+G142</f>
        <v>211954043</v>
      </c>
      <c r="H137" s="36">
        <f t="shared" si="21"/>
        <v>212406934</v>
      </c>
      <c r="I137" s="36"/>
      <c r="J137" s="36">
        <f>J138+J139+J140+J141+J142</f>
        <v>212406934</v>
      </c>
      <c r="K137" s="48"/>
    </row>
    <row r="138" spans="1:11" x14ac:dyDescent="0.35">
      <c r="A138" s="11"/>
      <c r="B138" s="12"/>
      <c r="C138" s="29"/>
      <c r="D138" s="31" t="s">
        <v>168</v>
      </c>
      <c r="E138" s="29" t="s">
        <v>169</v>
      </c>
      <c r="F138" s="36">
        <v>117935161</v>
      </c>
      <c r="G138" s="36">
        <v>118762177</v>
      </c>
      <c r="H138" s="36">
        <v>119215068</v>
      </c>
      <c r="I138" s="36"/>
      <c r="J138" s="36">
        <v>119215068</v>
      </c>
      <c r="K138" s="48"/>
    </row>
    <row r="139" spans="1:11" x14ac:dyDescent="0.35">
      <c r="A139" s="11"/>
      <c r="B139" s="12"/>
      <c r="C139" s="29"/>
      <c r="D139" s="31" t="s">
        <v>91</v>
      </c>
      <c r="E139" s="29" t="s">
        <v>172</v>
      </c>
      <c r="F139" s="36">
        <v>49710519</v>
      </c>
      <c r="G139" s="36">
        <v>49710519</v>
      </c>
      <c r="H139" s="36">
        <v>49710519</v>
      </c>
      <c r="I139" s="36"/>
      <c r="J139" s="36">
        <v>49710519</v>
      </c>
      <c r="K139" s="48"/>
    </row>
    <row r="140" spans="1:11" x14ac:dyDescent="0.35">
      <c r="A140" s="11"/>
      <c r="B140" s="12"/>
      <c r="C140" s="29"/>
      <c r="D140" s="31" t="s">
        <v>170</v>
      </c>
      <c r="E140" s="29" t="s">
        <v>173</v>
      </c>
      <c r="F140" s="36">
        <v>42332977</v>
      </c>
      <c r="G140" s="36">
        <v>42332977</v>
      </c>
      <c r="H140" s="36">
        <v>42332977</v>
      </c>
      <c r="I140" s="36"/>
      <c r="J140" s="36">
        <v>42332977</v>
      </c>
      <c r="K140" s="48"/>
    </row>
    <row r="141" spans="1:11" x14ac:dyDescent="0.35">
      <c r="A141" s="11"/>
      <c r="B141" s="12"/>
      <c r="C141" s="29"/>
      <c r="D141" s="31" t="s">
        <v>171</v>
      </c>
      <c r="E141" s="29" t="s">
        <v>174</v>
      </c>
      <c r="F141" s="36">
        <v>1115370</v>
      </c>
      <c r="G141" s="36">
        <v>1115370</v>
      </c>
      <c r="H141" s="36">
        <v>1115370</v>
      </c>
      <c r="I141" s="36"/>
      <c r="J141" s="36">
        <v>1115370</v>
      </c>
      <c r="K141" s="48"/>
    </row>
    <row r="142" spans="1:11" x14ac:dyDescent="0.35">
      <c r="A142" s="11"/>
      <c r="B142" s="12"/>
      <c r="C142" s="29"/>
      <c r="D142" s="31" t="s">
        <v>78</v>
      </c>
      <c r="E142" s="29" t="s">
        <v>54</v>
      </c>
      <c r="F142" s="36">
        <v>33000</v>
      </c>
      <c r="G142" s="36">
        <v>33000</v>
      </c>
      <c r="H142" s="36">
        <v>33000</v>
      </c>
      <c r="I142" s="36"/>
      <c r="J142" s="36">
        <v>33000</v>
      </c>
      <c r="K142" s="48"/>
    </row>
    <row r="143" spans="1:11" x14ac:dyDescent="0.35">
      <c r="A143" s="11"/>
      <c r="B143" s="12"/>
      <c r="C143" s="29" t="s">
        <v>34</v>
      </c>
      <c r="D143" s="31" t="s">
        <v>175</v>
      </c>
      <c r="E143" s="29" t="s">
        <v>176</v>
      </c>
      <c r="F143" s="36">
        <v>26570012</v>
      </c>
      <c r="G143" s="36">
        <v>26570012</v>
      </c>
      <c r="H143" s="36">
        <v>26570012</v>
      </c>
      <c r="I143" s="36"/>
      <c r="J143" s="36">
        <v>26570012</v>
      </c>
      <c r="K143" s="48"/>
    </row>
    <row r="144" spans="1:11" x14ac:dyDescent="0.35">
      <c r="A144" s="9" t="s">
        <v>65</v>
      </c>
      <c r="B144" s="38" t="s">
        <v>177</v>
      </c>
      <c r="C144" s="30" t="s">
        <v>178</v>
      </c>
      <c r="D144" s="53"/>
      <c r="E144" s="54"/>
      <c r="F144" s="27">
        <f>F145+F146+F147+F148+F149</f>
        <v>3599485</v>
      </c>
      <c r="G144" s="27">
        <f>G145+G146+G147+G148+G149</f>
        <v>5085093</v>
      </c>
      <c r="H144" s="27">
        <f t="shared" ref="H144:I144" si="22">H145+H146+H147+H148+H149</f>
        <v>3579090</v>
      </c>
      <c r="I144" s="27">
        <f t="shared" si="22"/>
        <v>5870012</v>
      </c>
      <c r="J144" s="27"/>
      <c r="K144" s="13"/>
    </row>
    <row r="145" spans="1:11" x14ac:dyDescent="0.35">
      <c r="A145" s="11"/>
      <c r="B145" s="12"/>
      <c r="C145" s="29" t="s">
        <v>29</v>
      </c>
      <c r="D145" s="32" t="s">
        <v>179</v>
      </c>
      <c r="E145" s="29" t="s">
        <v>182</v>
      </c>
      <c r="F145" s="36">
        <v>121280</v>
      </c>
      <c r="G145" s="36">
        <v>130900</v>
      </c>
      <c r="H145" s="43"/>
      <c r="I145" s="43"/>
      <c r="J145" s="43"/>
      <c r="K145" s="26">
        <v>2025</v>
      </c>
    </row>
    <row r="146" spans="1:11" x14ac:dyDescent="0.35">
      <c r="A146" s="11"/>
      <c r="B146" s="12"/>
      <c r="C146" s="29" t="s">
        <v>32</v>
      </c>
      <c r="D146" s="31" t="s">
        <v>180</v>
      </c>
      <c r="E146" s="29" t="s">
        <v>183</v>
      </c>
      <c r="F146" s="36">
        <v>1009224</v>
      </c>
      <c r="G146" s="36">
        <v>1654224</v>
      </c>
      <c r="H146" s="36">
        <v>1654224</v>
      </c>
      <c r="I146" s="36">
        <v>3192672</v>
      </c>
      <c r="J146" s="36"/>
      <c r="K146" s="26">
        <v>2029</v>
      </c>
    </row>
    <row r="147" spans="1:11" x14ac:dyDescent="0.35">
      <c r="A147" s="11"/>
      <c r="B147" s="12"/>
      <c r="C147" s="29" t="s">
        <v>33</v>
      </c>
      <c r="D147" s="31" t="s">
        <v>226</v>
      </c>
      <c r="E147" s="29" t="s">
        <v>230</v>
      </c>
      <c r="F147" s="36"/>
      <c r="G147" s="36">
        <v>318500</v>
      </c>
      <c r="H147" s="36">
        <v>1000</v>
      </c>
      <c r="I147" s="36">
        <v>3000</v>
      </c>
      <c r="J147" s="36"/>
      <c r="K147" s="26">
        <v>2029</v>
      </c>
    </row>
    <row r="148" spans="1:11" x14ac:dyDescent="0.35">
      <c r="A148" s="11"/>
      <c r="B148" s="12"/>
      <c r="C148" s="29" t="s">
        <v>34</v>
      </c>
      <c r="D148" s="31" t="s">
        <v>175</v>
      </c>
      <c r="E148" s="29" t="s">
        <v>176</v>
      </c>
      <c r="F148" s="36">
        <v>214323</v>
      </c>
      <c r="G148" s="36">
        <v>753703</v>
      </c>
      <c r="H148" s="36"/>
      <c r="I148" s="36"/>
      <c r="J148" s="36"/>
      <c r="K148" s="26">
        <v>2025</v>
      </c>
    </row>
    <row r="149" spans="1:11" x14ac:dyDescent="0.35">
      <c r="A149" s="11"/>
      <c r="B149" s="12"/>
      <c r="C149" s="29" t="s">
        <v>38</v>
      </c>
      <c r="D149" s="31" t="s">
        <v>181</v>
      </c>
      <c r="E149" s="29" t="s">
        <v>184</v>
      </c>
      <c r="F149" s="36">
        <v>2254658</v>
      </c>
      <c r="G149" s="36">
        <v>2227766</v>
      </c>
      <c r="H149" s="36">
        <v>1923866</v>
      </c>
      <c r="I149" s="36">
        <v>2674340</v>
      </c>
      <c r="J149" s="36"/>
      <c r="K149" s="26">
        <v>2029</v>
      </c>
    </row>
    <row r="150" spans="1:11" ht="22" x14ac:dyDescent="0.35">
      <c r="A150" s="9" t="s">
        <v>66</v>
      </c>
      <c r="B150" s="38" t="s">
        <v>186</v>
      </c>
      <c r="C150" s="30" t="s">
        <v>187</v>
      </c>
      <c r="D150" s="53"/>
      <c r="E150" s="54"/>
      <c r="F150" s="27">
        <f>F151+F152</f>
        <v>153500</v>
      </c>
      <c r="G150" s="27"/>
      <c r="H150" s="27"/>
      <c r="I150" s="27"/>
      <c r="J150" s="27"/>
      <c r="K150" s="13"/>
    </row>
    <row r="151" spans="1:11" x14ac:dyDescent="0.35">
      <c r="A151" s="12"/>
      <c r="B151" s="12"/>
      <c r="C151" s="29" t="s">
        <v>29</v>
      </c>
      <c r="D151" s="31" t="s">
        <v>168</v>
      </c>
      <c r="E151" s="29" t="s">
        <v>169</v>
      </c>
      <c r="F151" s="36">
        <v>46000</v>
      </c>
      <c r="G151" s="36"/>
      <c r="H151" s="36"/>
      <c r="I151" s="36"/>
      <c r="J151" s="36"/>
      <c r="K151" s="26" t="s">
        <v>185</v>
      </c>
    </row>
    <row r="152" spans="1:11" x14ac:dyDescent="0.35">
      <c r="A152" s="15"/>
      <c r="B152" s="15"/>
      <c r="C152" s="29" t="s">
        <v>34</v>
      </c>
      <c r="D152" s="49"/>
      <c r="E152" s="32" t="s">
        <v>48</v>
      </c>
      <c r="F152" s="36">
        <f>F153+F154</f>
        <v>107500</v>
      </c>
      <c r="G152" s="43"/>
      <c r="H152" s="43"/>
      <c r="I152" s="43"/>
      <c r="J152" s="43"/>
      <c r="K152" s="26"/>
    </row>
    <row r="153" spans="1:11" x14ac:dyDescent="0.35">
      <c r="A153" s="15"/>
      <c r="B153" s="15"/>
      <c r="C153" s="29"/>
      <c r="D153" s="31" t="s">
        <v>175</v>
      </c>
      <c r="E153" s="29" t="s">
        <v>176</v>
      </c>
      <c r="F153" s="36">
        <v>100000</v>
      </c>
      <c r="G153" s="36"/>
      <c r="H153" s="36"/>
      <c r="I153" s="36"/>
      <c r="J153" s="36"/>
      <c r="K153" s="26" t="s">
        <v>185</v>
      </c>
    </row>
    <row r="154" spans="1:11" x14ac:dyDescent="0.35">
      <c r="A154" s="11"/>
      <c r="B154" s="12"/>
      <c r="C154" s="29"/>
      <c r="D154" s="31" t="s">
        <v>89</v>
      </c>
      <c r="E154" s="29" t="s">
        <v>95</v>
      </c>
      <c r="F154" s="36">
        <v>7500</v>
      </c>
      <c r="G154" s="36"/>
      <c r="H154" s="36"/>
      <c r="I154" s="36"/>
      <c r="J154" s="36"/>
      <c r="K154" s="26" t="s">
        <v>185</v>
      </c>
    </row>
    <row r="155" spans="1:11" ht="32.5" x14ac:dyDescent="0.35">
      <c r="A155" s="9" t="s">
        <v>67</v>
      </c>
      <c r="B155" s="9" t="s">
        <v>238</v>
      </c>
      <c r="C155" s="30" t="s">
        <v>239</v>
      </c>
      <c r="D155" s="53"/>
      <c r="E155" s="54"/>
      <c r="F155" s="27">
        <f>F156+F160+F166+F167+F168+F169+F170+F171</f>
        <v>90398896</v>
      </c>
      <c r="G155" s="27">
        <f t="shared" ref="G155:J155" si="23">G156+G160+G166+G167+G168+G169+G170+G171</f>
        <v>155477055</v>
      </c>
      <c r="H155" s="27">
        <f t="shared" si="23"/>
        <v>155477055</v>
      </c>
      <c r="I155" s="27"/>
      <c r="J155" s="27">
        <f t="shared" si="23"/>
        <v>155477055</v>
      </c>
      <c r="K155" s="13"/>
    </row>
    <row r="156" spans="1:11" ht="14" customHeight="1" x14ac:dyDescent="0.35">
      <c r="A156" s="11"/>
      <c r="B156" s="12"/>
      <c r="C156" s="29" t="s">
        <v>218</v>
      </c>
      <c r="D156" s="31"/>
      <c r="E156" s="32" t="s">
        <v>48</v>
      </c>
      <c r="F156" s="36">
        <f>F157+F158+F159</f>
        <v>71005713</v>
      </c>
      <c r="G156" s="36">
        <f t="shared" ref="G156:J156" si="24">G157+G158+G159</f>
        <v>121317702</v>
      </c>
      <c r="H156" s="36">
        <f t="shared" si="24"/>
        <v>121317702</v>
      </c>
      <c r="I156" s="36"/>
      <c r="J156" s="36">
        <f t="shared" si="24"/>
        <v>121317702</v>
      </c>
      <c r="K156" s="14"/>
    </row>
    <row r="157" spans="1:11" x14ac:dyDescent="0.35">
      <c r="A157" s="11"/>
      <c r="B157" s="12"/>
      <c r="C157" s="29"/>
      <c r="D157" s="31" t="s">
        <v>115</v>
      </c>
      <c r="E157" s="29" t="s">
        <v>219</v>
      </c>
      <c r="F157" s="36">
        <v>5491870</v>
      </c>
      <c r="G157" s="36">
        <v>9607408</v>
      </c>
      <c r="H157" s="36">
        <v>9607408</v>
      </c>
      <c r="I157" s="36"/>
      <c r="J157" s="36">
        <v>9607408</v>
      </c>
      <c r="K157" s="14"/>
    </row>
    <row r="158" spans="1:11" ht="32.5" x14ac:dyDescent="0.35">
      <c r="A158" s="11"/>
      <c r="B158" s="12"/>
      <c r="C158" s="29"/>
      <c r="D158" s="31" t="s">
        <v>240</v>
      </c>
      <c r="E158" s="29" t="s">
        <v>241</v>
      </c>
      <c r="F158" s="36">
        <v>50716794</v>
      </c>
      <c r="G158" s="36">
        <v>90217374</v>
      </c>
      <c r="H158" s="36">
        <v>90217374</v>
      </c>
      <c r="I158" s="36"/>
      <c r="J158" s="36">
        <v>90217374</v>
      </c>
      <c r="K158" s="14"/>
    </row>
    <row r="159" spans="1:11" ht="32.5" x14ac:dyDescent="0.35">
      <c r="A159" s="11"/>
      <c r="B159" s="12"/>
      <c r="C159" s="29"/>
      <c r="D159" s="31" t="s">
        <v>170</v>
      </c>
      <c r="E159" s="29" t="s">
        <v>242</v>
      </c>
      <c r="F159" s="36">
        <v>14797049</v>
      </c>
      <c r="G159" s="36">
        <v>21492920</v>
      </c>
      <c r="H159" s="36">
        <v>21492920</v>
      </c>
      <c r="I159" s="36"/>
      <c r="J159" s="36">
        <v>21492920</v>
      </c>
      <c r="K159" s="14"/>
    </row>
    <row r="160" spans="1:11" ht="14" customHeight="1" x14ac:dyDescent="0.35">
      <c r="A160" s="11"/>
      <c r="B160" s="12"/>
      <c r="C160" s="29" t="s">
        <v>30</v>
      </c>
      <c r="D160" s="31"/>
      <c r="E160" s="32" t="s">
        <v>48</v>
      </c>
      <c r="F160" s="36">
        <f>F161+F162+F163+F164+F165</f>
        <v>12506767</v>
      </c>
      <c r="G160" s="36">
        <f t="shared" ref="G160:J160" si="25">G161+G162+G163+G164+G165</f>
        <v>21909479</v>
      </c>
      <c r="H160" s="36">
        <f t="shared" si="25"/>
        <v>21909479</v>
      </c>
      <c r="I160" s="36"/>
      <c r="J160" s="36">
        <f t="shared" si="25"/>
        <v>21909479</v>
      </c>
      <c r="K160" s="14"/>
    </row>
    <row r="161" spans="1:11" ht="14" customHeight="1" x14ac:dyDescent="0.35">
      <c r="A161" s="11"/>
      <c r="B161" s="12"/>
      <c r="C161" s="29"/>
      <c r="D161" s="31" t="s">
        <v>243</v>
      </c>
      <c r="E161" s="29" t="s">
        <v>245</v>
      </c>
      <c r="F161" s="36">
        <v>2911763</v>
      </c>
      <c r="G161" s="36">
        <v>4843342</v>
      </c>
      <c r="H161" s="36">
        <v>4843342</v>
      </c>
      <c r="I161" s="36"/>
      <c r="J161" s="36">
        <v>4843342</v>
      </c>
      <c r="K161" s="14"/>
    </row>
    <row r="162" spans="1:11" ht="14" customHeight="1" x14ac:dyDescent="0.35">
      <c r="A162" s="11"/>
      <c r="B162" s="12"/>
      <c r="C162" s="29"/>
      <c r="D162" s="31" t="s">
        <v>79</v>
      </c>
      <c r="E162" s="29" t="s">
        <v>83</v>
      </c>
      <c r="F162" s="36">
        <v>16410</v>
      </c>
      <c r="G162" s="36">
        <v>27292</v>
      </c>
      <c r="H162" s="36">
        <v>27292</v>
      </c>
      <c r="I162" s="36"/>
      <c r="J162" s="36">
        <v>27292</v>
      </c>
      <c r="K162" s="14"/>
    </row>
    <row r="163" spans="1:11" ht="14" customHeight="1" x14ac:dyDescent="0.35">
      <c r="A163" s="11"/>
      <c r="B163" s="12"/>
      <c r="C163" s="29"/>
      <c r="D163" s="31" t="s">
        <v>220</v>
      </c>
      <c r="E163" s="29" t="s">
        <v>222</v>
      </c>
      <c r="F163" s="36">
        <v>6318122</v>
      </c>
      <c r="G163" s="36">
        <v>11238967</v>
      </c>
      <c r="H163" s="36">
        <v>11238967</v>
      </c>
      <c r="I163" s="36"/>
      <c r="J163" s="36">
        <v>11238967</v>
      </c>
      <c r="K163" s="14"/>
    </row>
    <row r="164" spans="1:11" ht="14" customHeight="1" x14ac:dyDescent="0.35">
      <c r="A164" s="11"/>
      <c r="B164" s="12"/>
      <c r="C164" s="29"/>
      <c r="D164" s="31" t="s">
        <v>221</v>
      </c>
      <c r="E164" s="29" t="s">
        <v>223</v>
      </c>
      <c r="F164" s="36">
        <v>153072</v>
      </c>
      <c r="G164" s="36">
        <v>272292</v>
      </c>
      <c r="H164" s="36">
        <v>272292</v>
      </c>
      <c r="I164" s="36"/>
      <c r="J164" s="36">
        <v>272292</v>
      </c>
      <c r="K164" s="14"/>
    </row>
    <row r="165" spans="1:11" ht="32.5" x14ac:dyDescent="0.35">
      <c r="A165" s="11"/>
      <c r="B165" s="12"/>
      <c r="C165" s="29"/>
      <c r="D165" s="31" t="s">
        <v>244</v>
      </c>
      <c r="E165" s="29" t="s">
        <v>246</v>
      </c>
      <c r="F165" s="36">
        <v>3107400</v>
      </c>
      <c r="G165" s="36">
        <v>5527586</v>
      </c>
      <c r="H165" s="36">
        <v>5527586</v>
      </c>
      <c r="I165" s="36"/>
      <c r="J165" s="36">
        <v>5527586</v>
      </c>
      <c r="K165" s="14"/>
    </row>
    <row r="166" spans="1:11" ht="22" x14ac:dyDescent="0.35">
      <c r="A166" s="11"/>
      <c r="B166" s="12"/>
      <c r="C166" s="29" t="s">
        <v>25</v>
      </c>
      <c r="D166" s="31" t="s">
        <v>234</v>
      </c>
      <c r="E166" s="29" t="s">
        <v>235</v>
      </c>
      <c r="F166" s="36">
        <v>31549</v>
      </c>
      <c r="G166" s="36">
        <v>56121</v>
      </c>
      <c r="H166" s="36">
        <v>56121</v>
      </c>
      <c r="I166" s="36"/>
      <c r="J166" s="36">
        <v>56121</v>
      </c>
      <c r="K166" s="14"/>
    </row>
    <row r="167" spans="1:11" ht="14" customHeight="1" x14ac:dyDescent="0.35">
      <c r="A167" s="11"/>
      <c r="B167" s="12"/>
      <c r="C167" s="29" t="s">
        <v>31</v>
      </c>
      <c r="D167" s="31" t="s">
        <v>139</v>
      </c>
      <c r="E167" s="29" t="s">
        <v>236</v>
      </c>
      <c r="F167" s="36">
        <v>108482</v>
      </c>
      <c r="G167" s="36">
        <v>192972</v>
      </c>
      <c r="H167" s="36">
        <v>192972</v>
      </c>
      <c r="I167" s="36"/>
      <c r="J167" s="36">
        <v>192972</v>
      </c>
      <c r="K167" s="14"/>
    </row>
    <row r="168" spans="1:11" ht="22" x14ac:dyDescent="0.35">
      <c r="A168" s="11"/>
      <c r="B168" s="12"/>
      <c r="C168" s="29" t="s">
        <v>33</v>
      </c>
      <c r="D168" s="31" t="s">
        <v>227</v>
      </c>
      <c r="E168" s="29" t="s">
        <v>247</v>
      </c>
      <c r="F168" s="36">
        <v>58369</v>
      </c>
      <c r="G168" s="36">
        <v>103830</v>
      </c>
      <c r="H168" s="36">
        <v>103830</v>
      </c>
      <c r="I168" s="36"/>
      <c r="J168" s="36">
        <v>103830</v>
      </c>
      <c r="K168" s="14"/>
    </row>
    <row r="169" spans="1:11" ht="14" customHeight="1" x14ac:dyDescent="0.35">
      <c r="A169" s="11"/>
      <c r="B169" s="12"/>
      <c r="C169" s="29" t="s">
        <v>34</v>
      </c>
      <c r="D169" s="31" t="s">
        <v>175</v>
      </c>
      <c r="E169" s="29" t="s">
        <v>176</v>
      </c>
      <c r="F169" s="36">
        <v>16775</v>
      </c>
      <c r="G169" s="36">
        <v>29840</v>
      </c>
      <c r="H169" s="36">
        <v>29840</v>
      </c>
      <c r="I169" s="36"/>
      <c r="J169" s="36">
        <v>29840</v>
      </c>
      <c r="K169" s="14"/>
    </row>
    <row r="170" spans="1:11" ht="14" customHeight="1" x14ac:dyDescent="0.35">
      <c r="A170" s="11"/>
      <c r="B170" s="12"/>
      <c r="C170" s="29" t="s">
        <v>37</v>
      </c>
      <c r="D170" s="31" t="s">
        <v>131</v>
      </c>
      <c r="E170" s="29" t="s">
        <v>134</v>
      </c>
      <c r="F170" s="36">
        <v>6606137</v>
      </c>
      <c r="G170" s="36">
        <v>11751301</v>
      </c>
      <c r="H170" s="36">
        <v>11751301</v>
      </c>
      <c r="I170" s="36"/>
      <c r="J170" s="36">
        <v>11751301</v>
      </c>
      <c r="K170" s="14"/>
    </row>
    <row r="171" spans="1:11" ht="14" customHeight="1" x14ac:dyDescent="0.35">
      <c r="A171" s="11"/>
      <c r="B171" s="12"/>
      <c r="C171" s="29" t="s">
        <v>38</v>
      </c>
      <c r="D171" s="31"/>
      <c r="E171" s="32" t="s">
        <v>48</v>
      </c>
      <c r="F171" s="36">
        <f>F172+F173</f>
        <v>65104</v>
      </c>
      <c r="G171" s="36">
        <f t="shared" ref="G171:J171" si="26">G172+G173</f>
        <v>115810</v>
      </c>
      <c r="H171" s="36">
        <f t="shared" si="26"/>
        <v>115810</v>
      </c>
      <c r="I171" s="36"/>
      <c r="J171" s="36">
        <f t="shared" si="26"/>
        <v>115810</v>
      </c>
      <c r="K171" s="14"/>
    </row>
    <row r="172" spans="1:11" x14ac:dyDescent="0.35">
      <c r="A172" s="11"/>
      <c r="B172" s="12"/>
      <c r="D172" s="31" t="s">
        <v>248</v>
      </c>
      <c r="E172" s="29" t="s">
        <v>105</v>
      </c>
      <c r="F172" s="36">
        <v>31561</v>
      </c>
      <c r="G172" s="36">
        <v>56142</v>
      </c>
      <c r="H172" s="36">
        <v>56142</v>
      </c>
      <c r="I172" s="36"/>
      <c r="J172" s="36">
        <v>56142</v>
      </c>
      <c r="K172" s="14"/>
    </row>
    <row r="173" spans="1:11" ht="22" x14ac:dyDescent="0.35">
      <c r="A173" s="11"/>
      <c r="B173" s="12"/>
      <c r="C173" s="29"/>
      <c r="D173" s="31" t="s">
        <v>249</v>
      </c>
      <c r="E173" s="29" t="s">
        <v>250</v>
      </c>
      <c r="F173" s="36">
        <v>33543</v>
      </c>
      <c r="G173" s="36">
        <v>59668</v>
      </c>
      <c r="H173" s="36">
        <v>59668</v>
      </c>
      <c r="I173" s="36"/>
      <c r="J173" s="36">
        <v>59668</v>
      </c>
      <c r="K173" s="14"/>
    </row>
    <row r="174" spans="1:11" x14ac:dyDescent="0.35">
      <c r="A174" s="9" t="s">
        <v>68</v>
      </c>
      <c r="B174" s="9" t="s">
        <v>251</v>
      </c>
      <c r="C174" s="30" t="s">
        <v>252</v>
      </c>
      <c r="D174" s="53"/>
      <c r="E174" s="54"/>
      <c r="F174" s="27">
        <f>F175+F178</f>
        <v>7755561</v>
      </c>
      <c r="G174" s="27">
        <f t="shared" ref="G174:J174" si="27">G175+G178</f>
        <v>7755561</v>
      </c>
      <c r="H174" s="27">
        <f t="shared" si="27"/>
        <v>7755561</v>
      </c>
      <c r="I174" s="27"/>
      <c r="J174" s="27">
        <f t="shared" si="27"/>
        <v>7755561</v>
      </c>
      <c r="K174" s="13"/>
    </row>
    <row r="175" spans="1:11" x14ac:dyDescent="0.35">
      <c r="A175" s="11"/>
      <c r="B175" s="12"/>
      <c r="C175" s="29" t="s">
        <v>30</v>
      </c>
      <c r="D175" s="31"/>
      <c r="E175" s="32" t="s">
        <v>48</v>
      </c>
      <c r="F175" s="36">
        <f>F176+F177</f>
        <v>7706422</v>
      </c>
      <c r="G175" s="36">
        <f t="shared" ref="G175:J175" si="28">G176+G177</f>
        <v>7706422</v>
      </c>
      <c r="H175" s="36">
        <f t="shared" si="28"/>
        <v>7706422</v>
      </c>
      <c r="I175" s="36"/>
      <c r="J175" s="36">
        <f t="shared" si="28"/>
        <v>7706422</v>
      </c>
      <c r="K175" s="14"/>
    </row>
    <row r="176" spans="1:11" x14ac:dyDescent="0.35">
      <c r="A176" s="11"/>
      <c r="B176" s="12"/>
      <c r="C176" s="29"/>
      <c r="D176" s="31" t="s">
        <v>88</v>
      </c>
      <c r="E176" s="33" t="s">
        <v>254</v>
      </c>
      <c r="F176" s="36">
        <v>7133725</v>
      </c>
      <c r="G176" s="36">
        <v>7133725</v>
      </c>
      <c r="H176" s="36">
        <v>7133725</v>
      </c>
      <c r="I176" s="36"/>
      <c r="J176" s="36">
        <v>7133725</v>
      </c>
      <c r="K176" s="14"/>
    </row>
    <row r="177" spans="1:11" x14ac:dyDescent="0.35">
      <c r="A177" s="11"/>
      <c r="B177" s="12"/>
      <c r="C177" s="29"/>
      <c r="D177" s="31" t="s">
        <v>253</v>
      </c>
      <c r="E177" s="33" t="s">
        <v>255</v>
      </c>
      <c r="F177" s="36">
        <v>572697</v>
      </c>
      <c r="G177" s="36">
        <v>572697</v>
      </c>
      <c r="H177" s="36">
        <v>572697</v>
      </c>
      <c r="I177" s="36"/>
      <c r="J177" s="36">
        <v>572697</v>
      </c>
      <c r="K177" s="14"/>
    </row>
    <row r="178" spans="1:11" x14ac:dyDescent="0.35">
      <c r="A178" s="11"/>
      <c r="B178" s="12"/>
      <c r="C178" s="29" t="s">
        <v>29</v>
      </c>
      <c r="D178" s="31" t="s">
        <v>168</v>
      </c>
      <c r="E178" s="33" t="s">
        <v>169</v>
      </c>
      <c r="F178" s="36">
        <v>49139</v>
      </c>
      <c r="G178" s="36">
        <v>49139</v>
      </c>
      <c r="H178" s="36">
        <v>49139</v>
      </c>
      <c r="I178" s="36"/>
      <c r="J178" s="36">
        <v>49139</v>
      </c>
      <c r="K178" s="14"/>
    </row>
    <row r="179" spans="1:11" ht="32.5" x14ac:dyDescent="0.35">
      <c r="A179" s="9" t="s">
        <v>69</v>
      </c>
      <c r="B179" s="9" t="s">
        <v>256</v>
      </c>
      <c r="C179" s="30" t="s">
        <v>257</v>
      </c>
      <c r="D179" s="42"/>
      <c r="E179" s="9"/>
      <c r="F179" s="27">
        <f>F180+F181</f>
        <v>4600000</v>
      </c>
      <c r="G179" s="27">
        <f t="shared" ref="G179:J179" si="29">G180+G181</f>
        <v>4900000</v>
      </c>
      <c r="H179" s="27">
        <f t="shared" si="29"/>
        <v>4900000</v>
      </c>
      <c r="I179" s="27"/>
      <c r="J179" s="27">
        <f t="shared" si="29"/>
        <v>5100000</v>
      </c>
      <c r="K179" s="9"/>
    </row>
    <row r="180" spans="1:11" x14ac:dyDescent="0.35">
      <c r="A180" s="11"/>
      <c r="B180" s="12"/>
      <c r="C180" s="29" t="s">
        <v>30</v>
      </c>
      <c r="D180" s="31" t="s">
        <v>258</v>
      </c>
      <c r="E180" s="33" t="s">
        <v>260</v>
      </c>
      <c r="F180" s="36">
        <v>3200000</v>
      </c>
      <c r="G180" s="36">
        <v>3500000</v>
      </c>
      <c r="H180" s="36">
        <v>3500000</v>
      </c>
      <c r="I180" s="36"/>
      <c r="J180" s="36">
        <v>3700000</v>
      </c>
      <c r="K180" s="14"/>
    </row>
    <row r="181" spans="1:11" x14ac:dyDescent="0.35">
      <c r="A181" s="11"/>
      <c r="B181" s="12"/>
      <c r="C181" s="29" t="s">
        <v>37</v>
      </c>
      <c r="D181" s="31" t="s">
        <v>259</v>
      </c>
      <c r="E181" s="29" t="s">
        <v>275</v>
      </c>
      <c r="F181" s="36">
        <v>1400000</v>
      </c>
      <c r="G181" s="36">
        <v>1400000</v>
      </c>
      <c r="H181" s="36">
        <v>1400000</v>
      </c>
      <c r="I181" s="36"/>
      <c r="J181" s="36">
        <v>1400000</v>
      </c>
      <c r="K181" s="14"/>
    </row>
    <row r="182" spans="1:11" x14ac:dyDescent="0.35">
      <c r="A182" s="9" t="s">
        <v>70</v>
      </c>
      <c r="B182" s="9" t="s">
        <v>261</v>
      </c>
      <c r="C182" s="30" t="s">
        <v>262</v>
      </c>
      <c r="D182" s="42"/>
      <c r="E182" s="9"/>
      <c r="F182" s="27">
        <f>F183+F184+F185+F186</f>
        <v>6496315</v>
      </c>
      <c r="G182" s="27">
        <f t="shared" ref="G182:J182" si="30">G183+G184+G185+G186</f>
        <v>6496315</v>
      </c>
      <c r="H182" s="27">
        <f t="shared" si="30"/>
        <v>6496315</v>
      </c>
      <c r="I182" s="27"/>
      <c r="J182" s="27">
        <f t="shared" si="30"/>
        <v>6496315</v>
      </c>
      <c r="K182" s="9"/>
    </row>
    <row r="183" spans="1:11" x14ac:dyDescent="0.35">
      <c r="A183" s="11"/>
      <c r="B183" s="12"/>
      <c r="C183" s="29" t="s">
        <v>30</v>
      </c>
      <c r="D183" s="31" t="s">
        <v>220</v>
      </c>
      <c r="E183" s="33" t="s">
        <v>222</v>
      </c>
      <c r="F183" s="36">
        <v>5393431</v>
      </c>
      <c r="G183" s="36">
        <v>5393431</v>
      </c>
      <c r="H183" s="36">
        <v>5393431</v>
      </c>
      <c r="I183" s="36"/>
      <c r="J183" s="36">
        <v>5393431</v>
      </c>
      <c r="K183" s="14"/>
    </row>
    <row r="184" spans="1:11" x14ac:dyDescent="0.35">
      <c r="A184" s="11"/>
      <c r="B184" s="12"/>
      <c r="C184" s="29" t="s">
        <v>37</v>
      </c>
      <c r="D184" s="31" t="s">
        <v>131</v>
      </c>
      <c r="E184" s="33" t="s">
        <v>134</v>
      </c>
      <c r="F184" s="36">
        <v>875704</v>
      </c>
      <c r="G184" s="36">
        <v>875704</v>
      </c>
      <c r="H184" s="36">
        <v>875704</v>
      </c>
      <c r="I184" s="36"/>
      <c r="J184" s="36">
        <v>875704</v>
      </c>
      <c r="K184" s="14"/>
    </row>
    <row r="185" spans="1:11" x14ac:dyDescent="0.35">
      <c r="A185" s="11"/>
      <c r="B185" s="12"/>
      <c r="C185" s="29" t="s">
        <v>31</v>
      </c>
      <c r="D185" s="31" t="s">
        <v>139</v>
      </c>
      <c r="E185" s="33" t="s">
        <v>236</v>
      </c>
      <c r="F185" s="36">
        <v>125151</v>
      </c>
      <c r="G185" s="36">
        <v>125151</v>
      </c>
      <c r="H185" s="36">
        <v>125151</v>
      </c>
      <c r="I185" s="36"/>
      <c r="J185" s="36">
        <v>125151</v>
      </c>
      <c r="K185" s="14"/>
    </row>
    <row r="186" spans="1:11" x14ac:dyDescent="0.35">
      <c r="A186" s="11"/>
      <c r="B186" s="12"/>
      <c r="C186" s="29" t="s">
        <v>38</v>
      </c>
      <c r="D186" s="31" t="s">
        <v>248</v>
      </c>
      <c r="E186" s="33" t="s">
        <v>105</v>
      </c>
      <c r="F186" s="36">
        <v>102029</v>
      </c>
      <c r="G186" s="36">
        <v>102029</v>
      </c>
      <c r="H186" s="36">
        <v>102029</v>
      </c>
      <c r="I186" s="36"/>
      <c r="J186" s="36">
        <v>102029</v>
      </c>
      <c r="K186" s="14"/>
    </row>
    <row r="187" spans="1:11" ht="22" x14ac:dyDescent="0.35">
      <c r="A187" s="9" t="s">
        <v>71</v>
      </c>
      <c r="B187" s="9" t="s">
        <v>263</v>
      </c>
      <c r="C187" s="30" t="s">
        <v>265</v>
      </c>
      <c r="D187" s="42"/>
      <c r="E187" s="9"/>
      <c r="F187" s="27">
        <f>F188+F192</f>
        <v>18471066</v>
      </c>
      <c r="G187" s="27">
        <f t="shared" ref="G187:J187" si="31">G188+G192</f>
        <v>16777885</v>
      </c>
      <c r="H187" s="27">
        <f t="shared" si="31"/>
        <v>14277885</v>
      </c>
      <c r="I187" s="27"/>
      <c r="J187" s="27">
        <f t="shared" si="31"/>
        <v>14277885</v>
      </c>
      <c r="K187" s="9"/>
    </row>
    <row r="188" spans="1:11" x14ac:dyDescent="0.35">
      <c r="A188" s="11"/>
      <c r="B188" s="12"/>
      <c r="C188" s="29" t="s">
        <v>30</v>
      </c>
      <c r="D188" s="31"/>
      <c r="E188" s="32" t="s">
        <v>48</v>
      </c>
      <c r="F188" s="36">
        <f>F189+F190+F191</f>
        <v>18171066</v>
      </c>
      <c r="G188" s="36">
        <f t="shared" ref="G188:J188" si="32">G189+G190+G191</f>
        <v>16477885</v>
      </c>
      <c r="H188" s="36">
        <f t="shared" si="32"/>
        <v>13977885</v>
      </c>
      <c r="I188" s="36"/>
      <c r="J188" s="36">
        <f t="shared" si="32"/>
        <v>13977885</v>
      </c>
      <c r="K188" s="14"/>
    </row>
    <row r="189" spans="1:11" x14ac:dyDescent="0.35">
      <c r="A189" s="11"/>
      <c r="B189" s="12"/>
      <c r="C189" s="29"/>
      <c r="D189" s="31" t="s">
        <v>267</v>
      </c>
      <c r="E189" s="29" t="s">
        <v>269</v>
      </c>
      <c r="F189" s="36">
        <v>5600000</v>
      </c>
      <c r="G189" s="36">
        <v>5600000</v>
      </c>
      <c r="H189" s="36">
        <v>5600000</v>
      </c>
      <c r="I189" s="36"/>
      <c r="J189" s="36">
        <v>5600000</v>
      </c>
      <c r="K189" s="14"/>
    </row>
    <row r="190" spans="1:11" x14ac:dyDescent="0.35">
      <c r="A190" s="11"/>
      <c r="B190" s="12"/>
      <c r="C190" s="29"/>
      <c r="D190" s="31" t="s">
        <v>268</v>
      </c>
      <c r="E190" s="29" t="s">
        <v>270</v>
      </c>
      <c r="F190" s="36">
        <v>9411066</v>
      </c>
      <c r="G190" s="36">
        <v>7717885</v>
      </c>
      <c r="H190" s="36">
        <v>5217885</v>
      </c>
      <c r="I190" s="36"/>
      <c r="J190" s="36">
        <v>5217885</v>
      </c>
      <c r="K190" s="14"/>
    </row>
    <row r="191" spans="1:11" x14ac:dyDescent="0.35">
      <c r="A191" s="11"/>
      <c r="B191" s="12"/>
      <c r="C191" s="29"/>
      <c r="D191" s="31" t="s">
        <v>221</v>
      </c>
      <c r="E191" s="29" t="s">
        <v>223</v>
      </c>
      <c r="F191" s="36">
        <v>3160000</v>
      </c>
      <c r="G191" s="36">
        <v>3160000</v>
      </c>
      <c r="H191" s="36">
        <v>3160000</v>
      </c>
      <c r="I191" s="36"/>
      <c r="J191" s="36">
        <v>3160000</v>
      </c>
      <c r="K191" s="14"/>
    </row>
    <row r="192" spans="1:11" x14ac:dyDescent="0.35">
      <c r="A192" s="11"/>
      <c r="B192" s="12"/>
      <c r="C192" s="29" t="s">
        <v>36</v>
      </c>
      <c r="D192" s="31" t="s">
        <v>192</v>
      </c>
      <c r="E192" s="29" t="s">
        <v>272</v>
      </c>
      <c r="F192" s="36">
        <v>300000</v>
      </c>
      <c r="G192" s="36">
        <v>300000</v>
      </c>
      <c r="H192" s="36">
        <v>300000</v>
      </c>
      <c r="I192" s="36"/>
      <c r="J192" s="36">
        <v>300000</v>
      </c>
      <c r="K192" s="26" t="s">
        <v>271</v>
      </c>
    </row>
    <row r="193" spans="1:11" ht="22" x14ac:dyDescent="0.35">
      <c r="A193" s="9" t="s">
        <v>237</v>
      </c>
      <c r="B193" s="9" t="s">
        <v>264</v>
      </c>
      <c r="C193" s="30" t="s">
        <v>266</v>
      </c>
      <c r="D193" s="53"/>
      <c r="E193" s="54"/>
      <c r="F193" s="27">
        <f>F194+F195+F196+F197</f>
        <v>7368027</v>
      </c>
      <c r="G193" s="27">
        <f t="shared" ref="G193:J193" si="33">G194+G195+G196+G197</f>
        <v>8068592</v>
      </c>
      <c r="H193" s="27">
        <f t="shared" si="33"/>
        <v>8753664</v>
      </c>
      <c r="I193" s="27"/>
      <c r="J193" s="27">
        <f t="shared" si="33"/>
        <v>8753664</v>
      </c>
      <c r="K193" s="13"/>
    </row>
    <row r="194" spans="1:11" x14ac:dyDescent="0.35">
      <c r="A194" s="15"/>
      <c r="B194" s="15"/>
      <c r="C194" s="29" t="s">
        <v>30</v>
      </c>
      <c r="D194" s="31" t="s">
        <v>220</v>
      </c>
      <c r="E194" s="29" t="s">
        <v>222</v>
      </c>
      <c r="F194" s="36">
        <v>6399147</v>
      </c>
      <c r="G194" s="36">
        <v>7080657</v>
      </c>
      <c r="H194" s="36">
        <v>7762167</v>
      </c>
      <c r="I194" s="36"/>
      <c r="J194" s="36">
        <v>7762167</v>
      </c>
      <c r="K194" s="26"/>
    </row>
    <row r="195" spans="1:11" x14ac:dyDescent="0.35">
      <c r="A195" s="15"/>
      <c r="B195" s="15"/>
      <c r="C195" s="29" t="s">
        <v>37</v>
      </c>
      <c r="D195" s="31" t="s">
        <v>131</v>
      </c>
      <c r="E195" s="29" t="s">
        <v>134</v>
      </c>
      <c r="F195" s="36">
        <v>817366</v>
      </c>
      <c r="G195" s="36">
        <v>817366</v>
      </c>
      <c r="H195" s="36">
        <v>817366</v>
      </c>
      <c r="I195" s="36"/>
      <c r="J195" s="36">
        <v>817366</v>
      </c>
      <c r="K195" s="26"/>
    </row>
    <row r="196" spans="1:11" x14ac:dyDescent="0.35">
      <c r="A196" s="11"/>
      <c r="B196" s="12"/>
      <c r="C196" s="29" t="s">
        <v>31</v>
      </c>
      <c r="D196" s="31" t="s">
        <v>139</v>
      </c>
      <c r="E196" s="29" t="s">
        <v>236</v>
      </c>
      <c r="F196" s="36">
        <v>86244</v>
      </c>
      <c r="G196" s="36">
        <v>105299</v>
      </c>
      <c r="H196" s="36">
        <v>108861</v>
      </c>
      <c r="I196" s="36"/>
      <c r="J196" s="36">
        <v>108861</v>
      </c>
      <c r="K196" s="14"/>
    </row>
    <row r="197" spans="1:11" x14ac:dyDescent="0.35">
      <c r="A197" s="11"/>
      <c r="B197" s="12"/>
      <c r="C197" s="29" t="s">
        <v>38</v>
      </c>
      <c r="D197" s="31" t="s">
        <v>248</v>
      </c>
      <c r="E197" s="33" t="s">
        <v>105</v>
      </c>
      <c r="F197" s="36">
        <v>65270</v>
      </c>
      <c r="G197" s="36">
        <v>65270</v>
      </c>
      <c r="H197" s="36">
        <v>65270</v>
      </c>
      <c r="I197" s="36"/>
      <c r="J197" s="36">
        <v>65270</v>
      </c>
      <c r="K197" s="14"/>
    </row>
    <row r="198" spans="1:11" x14ac:dyDescent="0.35">
      <c r="A198" s="9" t="s">
        <v>273</v>
      </c>
      <c r="B198" s="9" t="s">
        <v>188</v>
      </c>
      <c r="C198" s="30" t="s">
        <v>189</v>
      </c>
      <c r="D198" s="53"/>
      <c r="E198" s="54"/>
      <c r="F198" s="27">
        <f>F199+F202+F203+F204+F205+F208</f>
        <v>1529567</v>
      </c>
      <c r="G198" s="27">
        <f t="shared" ref="G198:J198" si="34">G199+G202+G203+G204+G205+G208</f>
        <v>1374100</v>
      </c>
      <c r="H198" s="27">
        <f t="shared" si="34"/>
        <v>1543600</v>
      </c>
      <c r="I198" s="27"/>
      <c r="J198" s="27">
        <f t="shared" si="34"/>
        <v>1453600</v>
      </c>
      <c r="K198" s="9"/>
    </row>
    <row r="199" spans="1:11" x14ac:dyDescent="0.35">
      <c r="A199" s="15"/>
      <c r="B199" s="15"/>
      <c r="C199" s="29" t="s">
        <v>37</v>
      </c>
      <c r="D199" s="50"/>
      <c r="E199" s="51" t="s">
        <v>48</v>
      </c>
      <c r="F199" s="36">
        <f>F200+F201</f>
        <v>1228100</v>
      </c>
      <c r="G199" s="36">
        <f t="shared" ref="G199:J199" si="35">G200+G201</f>
        <v>1128600</v>
      </c>
      <c r="H199" s="36">
        <f t="shared" si="35"/>
        <v>1259600</v>
      </c>
      <c r="I199" s="36"/>
      <c r="J199" s="36">
        <f t="shared" si="35"/>
        <v>1178600</v>
      </c>
      <c r="K199" s="15"/>
    </row>
    <row r="200" spans="1:11" x14ac:dyDescent="0.35">
      <c r="A200" s="15"/>
      <c r="B200" s="15"/>
      <c r="C200" s="52"/>
      <c r="D200" s="31" t="s">
        <v>287</v>
      </c>
      <c r="E200" s="29" t="s">
        <v>288</v>
      </c>
      <c r="F200" s="36">
        <v>1228100</v>
      </c>
      <c r="G200" s="36">
        <v>1128600</v>
      </c>
      <c r="H200" s="36">
        <v>1249600</v>
      </c>
      <c r="I200" s="36" t="s">
        <v>191</v>
      </c>
      <c r="J200" s="36">
        <v>1178600</v>
      </c>
      <c r="K200" s="15"/>
    </row>
    <row r="201" spans="1:11" x14ac:dyDescent="0.35">
      <c r="A201" s="15"/>
      <c r="B201" s="15"/>
      <c r="C201" s="52"/>
      <c r="D201" s="31" t="s">
        <v>190</v>
      </c>
      <c r="E201" s="29" t="s">
        <v>194</v>
      </c>
      <c r="F201" s="36"/>
      <c r="G201" s="36"/>
      <c r="H201" s="36">
        <v>10000</v>
      </c>
      <c r="I201" s="36"/>
      <c r="J201" s="36"/>
      <c r="K201" s="15"/>
    </row>
    <row r="202" spans="1:11" x14ac:dyDescent="0.35">
      <c r="A202" s="11"/>
      <c r="B202" s="12"/>
      <c r="C202" s="29" t="s">
        <v>27</v>
      </c>
      <c r="D202" s="31" t="s">
        <v>192</v>
      </c>
      <c r="E202" s="29" t="s">
        <v>193</v>
      </c>
      <c r="F202" s="36">
        <v>79800</v>
      </c>
      <c r="G202" s="36">
        <v>75000</v>
      </c>
      <c r="H202" s="36">
        <v>50000</v>
      </c>
      <c r="I202" s="36"/>
      <c r="J202" s="36">
        <v>50000</v>
      </c>
      <c r="K202" s="14"/>
    </row>
    <row r="203" spans="1:11" x14ac:dyDescent="0.35">
      <c r="A203" s="11"/>
      <c r="B203" s="12"/>
      <c r="C203" s="29" t="s">
        <v>32</v>
      </c>
      <c r="D203" s="31" t="s">
        <v>180</v>
      </c>
      <c r="E203" s="33" t="s">
        <v>183</v>
      </c>
      <c r="F203" s="36">
        <v>14400</v>
      </c>
      <c r="G203" s="36">
        <v>14400</v>
      </c>
      <c r="H203" s="36">
        <v>14400</v>
      </c>
      <c r="I203" s="36"/>
      <c r="J203" s="36">
        <v>14400</v>
      </c>
      <c r="K203" s="14"/>
    </row>
    <row r="204" spans="1:11" x14ac:dyDescent="0.35">
      <c r="A204" s="11"/>
      <c r="B204" s="12"/>
      <c r="C204" s="29" t="s">
        <v>34</v>
      </c>
      <c r="D204" s="31" t="s">
        <v>92</v>
      </c>
      <c r="E204" s="33" t="s">
        <v>195</v>
      </c>
      <c r="F204" s="36">
        <v>29400</v>
      </c>
      <c r="G204" s="36">
        <v>28800</v>
      </c>
      <c r="H204" s="36">
        <v>28800</v>
      </c>
      <c r="I204" s="36"/>
      <c r="J204" s="36">
        <v>28800</v>
      </c>
      <c r="K204" s="14"/>
    </row>
    <row r="205" spans="1:11" x14ac:dyDescent="0.35">
      <c r="A205" s="11"/>
      <c r="B205" s="12"/>
      <c r="C205" s="29" t="s">
        <v>30</v>
      </c>
      <c r="D205" s="31"/>
      <c r="E205" s="32" t="s">
        <v>48</v>
      </c>
      <c r="F205" s="36">
        <f>F206+F207</f>
        <v>138300</v>
      </c>
      <c r="G205" s="36">
        <f t="shared" ref="G205:J205" si="36">G206+G207</f>
        <v>127300</v>
      </c>
      <c r="H205" s="36">
        <f t="shared" si="36"/>
        <v>190800</v>
      </c>
      <c r="I205" s="36"/>
      <c r="J205" s="36">
        <f t="shared" si="36"/>
        <v>181800</v>
      </c>
      <c r="K205" s="14"/>
    </row>
    <row r="206" spans="1:11" x14ac:dyDescent="0.35">
      <c r="A206" s="11"/>
      <c r="B206" s="12"/>
      <c r="C206" s="29"/>
      <c r="D206" s="31" t="s">
        <v>196</v>
      </c>
      <c r="E206" s="33" t="s">
        <v>198</v>
      </c>
      <c r="F206" s="36">
        <v>138300</v>
      </c>
      <c r="G206" s="36">
        <v>127300</v>
      </c>
      <c r="H206" s="36">
        <v>124800</v>
      </c>
      <c r="I206" s="36"/>
      <c r="J206" s="36">
        <v>119800</v>
      </c>
      <c r="K206" s="14"/>
    </row>
    <row r="207" spans="1:11" x14ac:dyDescent="0.35">
      <c r="A207" s="11"/>
      <c r="B207" s="12"/>
      <c r="C207" s="29"/>
      <c r="D207" s="31" t="s">
        <v>80</v>
      </c>
      <c r="E207" s="33" t="s">
        <v>197</v>
      </c>
      <c r="F207" s="36"/>
      <c r="G207" s="36"/>
      <c r="H207" s="36">
        <v>66000</v>
      </c>
      <c r="I207" s="36"/>
      <c r="J207" s="36">
        <v>62000</v>
      </c>
      <c r="K207" s="14"/>
    </row>
    <row r="208" spans="1:11" x14ac:dyDescent="0.35">
      <c r="A208" s="11"/>
      <c r="B208" s="12"/>
      <c r="C208" s="29" t="s">
        <v>22</v>
      </c>
      <c r="D208" s="31" t="s">
        <v>50</v>
      </c>
      <c r="E208" s="33" t="s">
        <v>51</v>
      </c>
      <c r="F208" s="36">
        <v>39567</v>
      </c>
      <c r="G208" s="36"/>
      <c r="H208" s="36"/>
      <c r="I208" s="36"/>
      <c r="J208" s="36"/>
      <c r="K208" s="14"/>
    </row>
    <row r="209" spans="1:11" x14ac:dyDescent="0.35">
      <c r="A209" s="9" t="s">
        <v>274</v>
      </c>
      <c r="B209" s="9" t="s">
        <v>199</v>
      </c>
      <c r="C209" s="28" t="s">
        <v>290</v>
      </c>
      <c r="D209" s="53"/>
      <c r="E209" s="54"/>
      <c r="F209" s="27">
        <f>F210+F224+F225+F228+F232+F238+F239+F240</f>
        <v>62443078</v>
      </c>
      <c r="G209" s="27">
        <f t="shared" ref="G209:J209" si="37">G210+G224+G225+G228+G232+G238+G239+G240</f>
        <v>129104703</v>
      </c>
      <c r="H209" s="27">
        <f t="shared" si="37"/>
        <v>200951188</v>
      </c>
      <c r="I209" s="27"/>
      <c r="J209" s="27">
        <f t="shared" si="37"/>
        <v>200951188</v>
      </c>
      <c r="K209" s="13"/>
    </row>
    <row r="210" spans="1:11" x14ac:dyDescent="0.35">
      <c r="A210" s="15"/>
      <c r="B210" s="15"/>
      <c r="C210" s="40" t="s">
        <v>38</v>
      </c>
      <c r="D210" s="41"/>
      <c r="E210" s="32" t="s">
        <v>48</v>
      </c>
      <c r="F210" s="36">
        <f>F211+F212+F213+F214+F215+F216+F217+F218+F219+F220+F221+F222+F223</f>
        <v>60508712</v>
      </c>
      <c r="G210" s="36">
        <f t="shared" ref="G210:J210" si="38">G211+G212+G213+G214+G215+G216+G217+G218+G219+G220+G221+G222+G223</f>
        <v>125067764</v>
      </c>
      <c r="H210" s="36">
        <f t="shared" si="38"/>
        <v>194653985</v>
      </c>
      <c r="I210" s="36"/>
      <c r="J210" s="36">
        <f t="shared" si="38"/>
        <v>194653985</v>
      </c>
      <c r="K210" s="26"/>
    </row>
    <row r="211" spans="1:11" x14ac:dyDescent="0.35">
      <c r="A211" s="15"/>
      <c r="B211" s="15"/>
      <c r="C211" s="40"/>
      <c r="D211" s="31" t="s">
        <v>202</v>
      </c>
      <c r="E211" s="29" t="s">
        <v>209</v>
      </c>
      <c r="F211" s="36">
        <v>3674446</v>
      </c>
      <c r="G211" s="36">
        <v>6430281</v>
      </c>
      <c r="H211" s="36">
        <v>9392803</v>
      </c>
      <c r="I211" s="36"/>
      <c r="J211" s="36">
        <v>9392803</v>
      </c>
      <c r="K211" s="26"/>
    </row>
    <row r="212" spans="1:11" x14ac:dyDescent="0.35">
      <c r="A212" s="15"/>
      <c r="B212" s="15"/>
      <c r="C212" s="40"/>
      <c r="D212" s="31" t="s">
        <v>200</v>
      </c>
      <c r="E212" s="29" t="s">
        <v>210</v>
      </c>
      <c r="F212" s="36">
        <v>7609</v>
      </c>
      <c r="G212" s="36">
        <v>15883</v>
      </c>
      <c r="H212" s="36">
        <v>24807</v>
      </c>
      <c r="I212" s="36"/>
      <c r="J212" s="36">
        <v>24807</v>
      </c>
      <c r="K212" s="26"/>
    </row>
    <row r="213" spans="1:11" x14ac:dyDescent="0.35">
      <c r="A213" s="15"/>
      <c r="B213" s="15"/>
      <c r="C213" s="40"/>
      <c r="D213" s="31" t="s">
        <v>201</v>
      </c>
      <c r="E213" s="29" t="s">
        <v>211</v>
      </c>
      <c r="F213" s="36">
        <v>8215555</v>
      </c>
      <c r="G213" s="36">
        <v>17149906</v>
      </c>
      <c r="H213" s="36">
        <v>26784711</v>
      </c>
      <c r="I213" s="36"/>
      <c r="J213" s="36">
        <v>26784711</v>
      </c>
      <c r="K213" s="26"/>
    </row>
    <row r="214" spans="1:11" x14ac:dyDescent="0.35">
      <c r="A214" s="15"/>
      <c r="B214" s="15"/>
      <c r="C214" s="40"/>
      <c r="D214" s="31" t="s">
        <v>203</v>
      </c>
      <c r="E214" s="29" t="s">
        <v>212</v>
      </c>
      <c r="F214" s="36">
        <v>2178910</v>
      </c>
      <c r="G214" s="36">
        <v>4548458</v>
      </c>
      <c r="H214" s="36">
        <v>7103778</v>
      </c>
      <c r="I214" s="36"/>
      <c r="J214" s="36">
        <v>7103778</v>
      </c>
      <c r="K214" s="26"/>
    </row>
    <row r="215" spans="1:11" x14ac:dyDescent="0.35">
      <c r="A215" s="15"/>
      <c r="B215" s="15"/>
      <c r="C215" s="40"/>
      <c r="D215" s="31" t="s">
        <v>204</v>
      </c>
      <c r="E215" s="29" t="s">
        <v>213</v>
      </c>
      <c r="F215" s="36">
        <v>13824545</v>
      </c>
      <c r="G215" s="36">
        <v>28858631</v>
      </c>
      <c r="H215" s="36">
        <v>45071388</v>
      </c>
      <c r="I215" s="36"/>
      <c r="J215" s="36">
        <v>45071388</v>
      </c>
      <c r="K215" s="26"/>
    </row>
    <row r="216" spans="1:11" ht="22" x14ac:dyDescent="0.35">
      <c r="A216" s="15"/>
      <c r="B216" s="15"/>
      <c r="C216" s="40"/>
      <c r="D216" s="31" t="s">
        <v>205</v>
      </c>
      <c r="E216" s="29" t="s">
        <v>214</v>
      </c>
      <c r="F216" s="36">
        <v>16274349</v>
      </c>
      <c r="G216" s="36">
        <v>33972578</v>
      </c>
      <c r="H216" s="36">
        <v>53058346</v>
      </c>
      <c r="I216" s="36"/>
      <c r="J216" s="36">
        <v>53058346</v>
      </c>
      <c r="K216" s="26"/>
    </row>
    <row r="217" spans="1:11" x14ac:dyDescent="0.35">
      <c r="A217" s="15"/>
      <c r="B217" s="15"/>
      <c r="C217" s="40"/>
      <c r="D217" s="31" t="s">
        <v>206</v>
      </c>
      <c r="E217" s="29" t="s">
        <v>215</v>
      </c>
      <c r="F217" s="36">
        <v>9581363</v>
      </c>
      <c r="G217" s="36">
        <v>20001021</v>
      </c>
      <c r="H217" s="36">
        <v>31237579</v>
      </c>
      <c r="I217" s="36"/>
      <c r="J217" s="36">
        <v>31237579</v>
      </c>
      <c r="K217" s="26"/>
    </row>
    <row r="218" spans="1:11" x14ac:dyDescent="0.35">
      <c r="A218" s="15"/>
      <c r="B218" s="15"/>
      <c r="C218" s="40"/>
      <c r="D218" s="31" t="s">
        <v>151</v>
      </c>
      <c r="E218" s="29" t="s">
        <v>157</v>
      </c>
      <c r="F218" s="36">
        <v>232814</v>
      </c>
      <c r="G218" s="36">
        <v>485873</v>
      </c>
      <c r="H218" s="36">
        <v>757911</v>
      </c>
      <c r="I218" s="36"/>
      <c r="J218" s="36">
        <v>757911</v>
      </c>
      <c r="K218" s="26"/>
    </row>
    <row r="219" spans="1:11" x14ac:dyDescent="0.35">
      <c r="A219" s="15"/>
      <c r="B219" s="15"/>
      <c r="C219" s="40"/>
      <c r="D219" s="31" t="s">
        <v>181</v>
      </c>
      <c r="E219" s="29" t="s">
        <v>184</v>
      </c>
      <c r="F219" s="36">
        <v>5776856</v>
      </c>
      <c r="G219" s="36">
        <v>12056047</v>
      </c>
      <c r="H219" s="36">
        <v>18806178</v>
      </c>
      <c r="I219" s="36"/>
      <c r="J219" s="36">
        <v>18806178</v>
      </c>
      <c r="K219" s="26"/>
    </row>
    <row r="220" spans="1:11" x14ac:dyDescent="0.35">
      <c r="A220" s="15"/>
      <c r="B220" s="15"/>
      <c r="C220" s="40"/>
      <c r="D220" s="31" t="s">
        <v>207</v>
      </c>
      <c r="E220" s="29" t="s">
        <v>216</v>
      </c>
      <c r="F220" s="36">
        <v>287531</v>
      </c>
      <c r="G220" s="36">
        <v>600065</v>
      </c>
      <c r="H220" s="36">
        <v>936038</v>
      </c>
      <c r="I220" s="36"/>
      <c r="J220" s="36">
        <v>936038</v>
      </c>
      <c r="K220" s="26"/>
    </row>
    <row r="221" spans="1:11" ht="22" x14ac:dyDescent="0.35">
      <c r="A221" s="15"/>
      <c r="B221" s="15"/>
      <c r="C221" s="40"/>
      <c r="D221" s="31" t="s">
        <v>208</v>
      </c>
      <c r="E221" s="29" t="s">
        <v>217</v>
      </c>
      <c r="F221" s="36">
        <v>55444</v>
      </c>
      <c r="G221" s="36">
        <v>115720</v>
      </c>
      <c r="H221" s="36">
        <v>180583</v>
      </c>
      <c r="I221" s="36"/>
      <c r="J221" s="36">
        <v>180583</v>
      </c>
      <c r="K221" s="26"/>
    </row>
    <row r="222" spans="1:11" x14ac:dyDescent="0.35">
      <c r="A222" s="15"/>
      <c r="B222" s="15"/>
      <c r="C222" s="40"/>
      <c r="D222" s="31" t="s">
        <v>152</v>
      </c>
      <c r="E222" s="29" t="s">
        <v>158</v>
      </c>
      <c r="F222" s="36">
        <v>240327</v>
      </c>
      <c r="G222" s="36">
        <v>501552</v>
      </c>
      <c r="H222" s="36">
        <v>782369</v>
      </c>
      <c r="I222" s="36"/>
      <c r="J222" s="36">
        <v>782369</v>
      </c>
      <c r="K222" s="26"/>
    </row>
    <row r="223" spans="1:11" x14ac:dyDescent="0.35">
      <c r="A223" s="15"/>
      <c r="B223" s="15"/>
      <c r="C223" s="40"/>
      <c r="D223" s="31" t="s">
        <v>154</v>
      </c>
      <c r="E223" s="29" t="s">
        <v>160</v>
      </c>
      <c r="F223" s="36">
        <v>158963</v>
      </c>
      <c r="G223" s="36">
        <v>331749</v>
      </c>
      <c r="H223" s="36">
        <v>517494</v>
      </c>
      <c r="I223" s="36"/>
      <c r="J223" s="36">
        <v>517494</v>
      </c>
      <c r="K223" s="26"/>
    </row>
    <row r="224" spans="1:11" x14ac:dyDescent="0.35">
      <c r="A224" s="15"/>
      <c r="B224" s="15"/>
      <c r="C224" s="40" t="s">
        <v>218</v>
      </c>
      <c r="D224" s="31" t="s">
        <v>115</v>
      </c>
      <c r="E224" s="29" t="s">
        <v>219</v>
      </c>
      <c r="F224" s="36">
        <v>169530</v>
      </c>
      <c r="G224" s="36">
        <v>353801</v>
      </c>
      <c r="H224" s="36">
        <v>551893</v>
      </c>
      <c r="I224" s="36"/>
      <c r="J224" s="36">
        <v>551893</v>
      </c>
      <c r="K224" s="26"/>
    </row>
    <row r="225" spans="1:11" x14ac:dyDescent="0.35">
      <c r="A225" s="15"/>
      <c r="B225" s="15"/>
      <c r="C225" s="40" t="s">
        <v>30</v>
      </c>
      <c r="D225" s="41"/>
      <c r="E225" s="32" t="s">
        <v>48</v>
      </c>
      <c r="F225" s="36">
        <f>F226+F227</f>
        <v>30863</v>
      </c>
      <c r="G225" s="36">
        <f t="shared" ref="G225:J225" si="39">G226+G227</f>
        <v>64410</v>
      </c>
      <c r="H225" s="36">
        <f t="shared" si="39"/>
        <v>100473</v>
      </c>
      <c r="I225" s="36"/>
      <c r="J225" s="36">
        <f t="shared" si="39"/>
        <v>100473</v>
      </c>
      <c r="K225" s="26"/>
    </row>
    <row r="226" spans="1:11" x14ac:dyDescent="0.35">
      <c r="A226" s="15"/>
      <c r="B226" s="15"/>
      <c r="C226" s="40"/>
      <c r="D226" s="31" t="s">
        <v>220</v>
      </c>
      <c r="E226" s="29" t="s">
        <v>222</v>
      </c>
      <c r="F226" s="36">
        <v>19997</v>
      </c>
      <c r="G226" s="36">
        <v>41733</v>
      </c>
      <c r="H226" s="36">
        <v>65099</v>
      </c>
      <c r="I226" s="36"/>
      <c r="J226" s="36">
        <v>65099</v>
      </c>
      <c r="K226" s="26"/>
    </row>
    <row r="227" spans="1:11" x14ac:dyDescent="0.35">
      <c r="A227" s="15"/>
      <c r="B227" s="15"/>
      <c r="C227" s="40"/>
      <c r="D227" s="31" t="s">
        <v>221</v>
      </c>
      <c r="E227" s="29" t="s">
        <v>223</v>
      </c>
      <c r="F227" s="36">
        <v>10866</v>
      </c>
      <c r="G227" s="36">
        <v>22677</v>
      </c>
      <c r="H227" s="36">
        <v>35374</v>
      </c>
      <c r="I227" s="36"/>
      <c r="J227" s="36">
        <v>35374</v>
      </c>
      <c r="K227" s="26"/>
    </row>
    <row r="228" spans="1:11" x14ac:dyDescent="0.35">
      <c r="A228" s="15"/>
      <c r="B228" s="15"/>
      <c r="C228" s="40" t="s">
        <v>29</v>
      </c>
      <c r="D228" s="41"/>
      <c r="E228" s="32" t="s">
        <v>48</v>
      </c>
      <c r="F228" s="36">
        <f>F229+F230+F231</f>
        <v>94257</v>
      </c>
      <c r="G228" s="36">
        <f t="shared" ref="G228:J228" si="40">G229+G230+G231</f>
        <v>196710</v>
      </c>
      <c r="H228" s="36">
        <f t="shared" si="40"/>
        <v>306848</v>
      </c>
      <c r="I228" s="36"/>
      <c r="J228" s="36">
        <f t="shared" si="40"/>
        <v>306848</v>
      </c>
      <c r="K228" s="26"/>
    </row>
    <row r="229" spans="1:11" x14ac:dyDescent="0.35">
      <c r="A229" s="15"/>
      <c r="B229" s="15"/>
      <c r="C229" s="40"/>
      <c r="D229" s="31" t="s">
        <v>168</v>
      </c>
      <c r="E229" s="29" t="s">
        <v>169</v>
      </c>
      <c r="F229" s="36">
        <v>7727</v>
      </c>
      <c r="G229" s="36">
        <v>16126</v>
      </c>
      <c r="H229" s="36">
        <v>25155</v>
      </c>
      <c r="I229" s="36"/>
      <c r="J229" s="36">
        <v>25155</v>
      </c>
      <c r="K229" s="26"/>
    </row>
    <row r="230" spans="1:11" x14ac:dyDescent="0.35">
      <c r="A230" s="15"/>
      <c r="B230" s="15"/>
      <c r="C230" s="40"/>
      <c r="D230" s="31" t="s">
        <v>170</v>
      </c>
      <c r="E230" s="29" t="s">
        <v>173</v>
      </c>
      <c r="F230" s="36">
        <v>1567</v>
      </c>
      <c r="G230" s="36">
        <v>3270</v>
      </c>
      <c r="H230" s="36">
        <v>5101</v>
      </c>
      <c r="I230" s="36"/>
      <c r="J230" s="36">
        <v>5101</v>
      </c>
      <c r="K230" s="26"/>
    </row>
    <row r="231" spans="1:11" x14ac:dyDescent="0.35">
      <c r="A231" s="15"/>
      <c r="B231" s="15"/>
      <c r="C231" s="40"/>
      <c r="D231" s="31" t="s">
        <v>224</v>
      </c>
      <c r="E231" s="29" t="s">
        <v>225</v>
      </c>
      <c r="F231" s="36">
        <v>84963</v>
      </c>
      <c r="G231" s="36">
        <v>177314</v>
      </c>
      <c r="H231" s="36">
        <v>276592</v>
      </c>
      <c r="I231" s="36"/>
      <c r="J231" s="36">
        <v>276592</v>
      </c>
      <c r="K231" s="26"/>
    </row>
    <row r="232" spans="1:11" x14ac:dyDescent="0.35">
      <c r="A232" s="15"/>
      <c r="B232" s="15"/>
      <c r="C232" s="40" t="s">
        <v>33</v>
      </c>
      <c r="D232" s="41"/>
      <c r="E232" s="32" t="s">
        <v>48</v>
      </c>
      <c r="F232" s="36">
        <f>F233+F234+F235+F236+F237</f>
        <v>960044</v>
      </c>
      <c r="G232" s="36">
        <f t="shared" ref="G232:J232" si="41">G233+G234+G235+G236+G237</f>
        <v>2003571</v>
      </c>
      <c r="H232" s="36">
        <f t="shared" si="41"/>
        <v>3125361</v>
      </c>
      <c r="I232" s="36"/>
      <c r="J232" s="36">
        <f t="shared" si="41"/>
        <v>3125361</v>
      </c>
      <c r="K232" s="26"/>
    </row>
    <row r="233" spans="1:11" x14ac:dyDescent="0.35">
      <c r="A233" s="15"/>
      <c r="B233" s="15"/>
      <c r="C233" s="40"/>
      <c r="D233" s="31" t="s">
        <v>140</v>
      </c>
      <c r="E233" s="29" t="s">
        <v>142</v>
      </c>
      <c r="F233" s="36">
        <v>1973</v>
      </c>
      <c r="G233" s="36">
        <v>4118</v>
      </c>
      <c r="H233" s="36">
        <v>6423</v>
      </c>
      <c r="I233" s="36"/>
      <c r="J233" s="36">
        <v>6423</v>
      </c>
      <c r="K233" s="26"/>
    </row>
    <row r="234" spans="1:11" x14ac:dyDescent="0.35">
      <c r="A234" s="15"/>
      <c r="B234" s="15"/>
      <c r="C234" s="40"/>
      <c r="D234" s="31" t="s">
        <v>226</v>
      </c>
      <c r="E234" s="29" t="s">
        <v>230</v>
      </c>
      <c r="F234" s="36">
        <v>473266</v>
      </c>
      <c r="G234" s="36">
        <v>987686</v>
      </c>
      <c r="H234" s="36">
        <v>1540687</v>
      </c>
      <c r="I234" s="36"/>
      <c r="J234" s="36">
        <v>1540687</v>
      </c>
      <c r="K234" s="26"/>
    </row>
    <row r="235" spans="1:11" ht="22" x14ac:dyDescent="0.35">
      <c r="A235" s="15"/>
      <c r="B235" s="15"/>
      <c r="C235" s="40"/>
      <c r="D235" s="31" t="s">
        <v>227</v>
      </c>
      <c r="E235" s="29" t="s">
        <v>231</v>
      </c>
      <c r="F235" s="36">
        <v>97685</v>
      </c>
      <c r="G235" s="36">
        <v>203865</v>
      </c>
      <c r="H235" s="36">
        <v>318007</v>
      </c>
      <c r="I235" s="36"/>
      <c r="J235" s="36">
        <v>318007</v>
      </c>
      <c r="K235" s="26"/>
    </row>
    <row r="236" spans="1:11" x14ac:dyDescent="0.35">
      <c r="A236" s="15"/>
      <c r="B236" s="15"/>
      <c r="C236" s="40"/>
      <c r="D236" s="31" t="s">
        <v>228</v>
      </c>
      <c r="E236" s="29" t="s">
        <v>232</v>
      </c>
      <c r="F236" s="36">
        <v>187912</v>
      </c>
      <c r="G236" s="36">
        <v>392164</v>
      </c>
      <c r="H236" s="36">
        <v>611735</v>
      </c>
      <c r="I236" s="36"/>
      <c r="J236" s="36">
        <v>611735</v>
      </c>
      <c r="K236" s="26"/>
    </row>
    <row r="237" spans="1:11" x14ac:dyDescent="0.35">
      <c r="A237" s="15"/>
      <c r="B237" s="15"/>
      <c r="C237" s="40"/>
      <c r="D237" s="31" t="s">
        <v>229</v>
      </c>
      <c r="E237" s="29" t="s">
        <v>233</v>
      </c>
      <c r="F237" s="36">
        <v>199208</v>
      </c>
      <c r="G237" s="36">
        <v>415738</v>
      </c>
      <c r="H237" s="36">
        <v>648509</v>
      </c>
      <c r="I237" s="36"/>
      <c r="J237" s="36">
        <v>648509</v>
      </c>
      <c r="K237" s="26"/>
    </row>
    <row r="238" spans="1:11" x14ac:dyDescent="0.35">
      <c r="A238" s="11"/>
      <c r="B238" s="12"/>
      <c r="C238" s="29" t="s">
        <v>34</v>
      </c>
      <c r="D238" s="31" t="s">
        <v>175</v>
      </c>
      <c r="E238" s="29" t="s">
        <v>176</v>
      </c>
      <c r="F238" s="36">
        <v>248053</v>
      </c>
      <c r="G238" s="36">
        <v>517676</v>
      </c>
      <c r="H238" s="36">
        <v>807520</v>
      </c>
      <c r="I238" s="36"/>
      <c r="J238" s="36">
        <v>807520</v>
      </c>
      <c r="K238" s="48"/>
    </row>
    <row r="239" spans="1:11" ht="22" x14ac:dyDescent="0.35">
      <c r="A239" s="11"/>
      <c r="B239" s="12"/>
      <c r="C239" s="29" t="s">
        <v>25</v>
      </c>
      <c r="D239" s="31" t="s">
        <v>234</v>
      </c>
      <c r="E239" s="29" t="s">
        <v>235</v>
      </c>
      <c r="F239" s="36">
        <v>430807</v>
      </c>
      <c r="G239" s="36">
        <v>899076</v>
      </c>
      <c r="H239" s="36">
        <v>1402465</v>
      </c>
      <c r="I239" s="36"/>
      <c r="J239" s="36">
        <v>1402465</v>
      </c>
      <c r="K239" s="48"/>
    </row>
    <row r="240" spans="1:11" x14ac:dyDescent="0.35">
      <c r="A240" s="11"/>
      <c r="B240" s="12"/>
      <c r="C240" s="29" t="s">
        <v>31</v>
      </c>
      <c r="D240" s="31" t="s">
        <v>139</v>
      </c>
      <c r="E240" s="29" t="s">
        <v>236</v>
      </c>
      <c r="F240" s="36">
        <v>812</v>
      </c>
      <c r="G240" s="36">
        <v>1695</v>
      </c>
      <c r="H240" s="36">
        <v>2643</v>
      </c>
      <c r="I240" s="36"/>
      <c r="J240" s="36">
        <v>2643</v>
      </c>
      <c r="K240" s="48"/>
    </row>
    <row r="241" spans="1:11" x14ac:dyDescent="0.35">
      <c r="A241" s="21"/>
      <c r="C241" s="18"/>
      <c r="D241" s="22"/>
      <c r="E241" s="18"/>
      <c r="F241" s="44"/>
      <c r="G241" s="44"/>
      <c r="H241" s="44"/>
      <c r="I241" s="44"/>
      <c r="J241" s="44"/>
      <c r="K241" s="23"/>
    </row>
    <row r="243" spans="1:11" hidden="1" x14ac:dyDescent="0.35"/>
    <row r="244" spans="1:11" hidden="1" x14ac:dyDescent="0.35">
      <c r="A244" s="1"/>
      <c r="B244" s="1"/>
      <c r="C244" s="16" t="s">
        <v>10</v>
      </c>
      <c r="D244" s="3"/>
      <c r="E244" s="61" t="s">
        <v>11</v>
      </c>
      <c r="F244" s="61"/>
      <c r="G244" s="61"/>
    </row>
    <row r="245" spans="1:11" hidden="1" x14ac:dyDescent="0.35">
      <c r="A245" s="1"/>
      <c r="B245" s="1"/>
      <c r="C245" s="2"/>
      <c r="D245" s="3"/>
      <c r="E245" s="2"/>
      <c r="F245" s="5"/>
      <c r="G245" s="5"/>
    </row>
    <row r="246" spans="1:11" hidden="1" x14ac:dyDescent="0.35">
      <c r="A246" s="1"/>
      <c r="B246" s="1"/>
      <c r="C246" s="2"/>
      <c r="D246" s="3"/>
      <c r="E246" s="2"/>
      <c r="F246" s="5"/>
      <c r="G246" s="5"/>
    </row>
    <row r="247" spans="1:11" hidden="1" x14ac:dyDescent="0.35">
      <c r="A247" s="1"/>
      <c r="B247" s="1"/>
      <c r="C247" s="2"/>
      <c r="D247" s="3"/>
      <c r="E247" s="2"/>
      <c r="F247" s="5"/>
      <c r="G247" s="5"/>
    </row>
    <row r="248" spans="1:11" ht="23.15" hidden="1" customHeight="1" x14ac:dyDescent="0.35">
      <c r="A248" s="60" t="s">
        <v>12</v>
      </c>
      <c r="B248" s="60"/>
      <c r="C248" s="60"/>
      <c r="D248" s="3"/>
      <c r="E248" s="2"/>
      <c r="F248" s="5"/>
      <c r="G248" s="5"/>
    </row>
    <row r="249" spans="1:11" ht="17.5" customHeight="1" x14ac:dyDescent="0.35">
      <c r="A249" s="17"/>
      <c r="B249" s="17"/>
      <c r="C249" s="19" t="s">
        <v>10</v>
      </c>
      <c r="D249" s="20"/>
      <c r="E249" s="19" t="s">
        <v>13</v>
      </c>
      <c r="F249" s="5"/>
      <c r="G249" s="5"/>
    </row>
    <row r="250" spans="1:11" ht="19.5" customHeight="1" x14ac:dyDescent="0.35">
      <c r="D250" s="3"/>
      <c r="E250" s="2"/>
      <c r="F250" s="5"/>
      <c r="G250" s="5"/>
    </row>
    <row r="252" spans="1:11" x14ac:dyDescent="0.35">
      <c r="A252" s="17" t="s">
        <v>18</v>
      </c>
      <c r="B252" s="17"/>
      <c r="C252" s="17"/>
    </row>
    <row r="253" spans="1:11" x14ac:dyDescent="0.35">
      <c r="A253" s="17" t="s">
        <v>19</v>
      </c>
      <c r="B253" s="17"/>
      <c r="C253" s="17"/>
    </row>
  </sheetData>
  <mergeCells count="23">
    <mergeCell ref="A248:C248"/>
    <mergeCell ref="D174:E174"/>
    <mergeCell ref="D193:E193"/>
    <mergeCell ref="D198:E198"/>
    <mergeCell ref="D209:E209"/>
    <mergeCell ref="E244:G244"/>
    <mergeCell ref="D95:E95"/>
    <mergeCell ref="D136:E136"/>
    <mergeCell ref="D144:E144"/>
    <mergeCell ref="D150:E150"/>
    <mergeCell ref="D155:E155"/>
    <mergeCell ref="D92:E92"/>
    <mergeCell ref="G1:K1"/>
    <mergeCell ref="A3:K3"/>
    <mergeCell ref="D6:E6"/>
    <mergeCell ref="A7:E7"/>
    <mergeCell ref="D8:E8"/>
    <mergeCell ref="D27:E27"/>
    <mergeCell ref="D31:E31"/>
    <mergeCell ref="D47:E47"/>
    <mergeCell ref="D53:E53"/>
    <mergeCell ref="D83:E83"/>
    <mergeCell ref="F5:J5"/>
  </mergeCells>
  <hyperlinks>
    <hyperlink ref="A253" r:id="rId1" display="diana.mirovscikova@fm.gov.lv" xr:uid="{468301D3-15A4-4840-9149-BBB46E7F8CBF}"/>
  </hyperlinks>
  <pageMargins left="0.70866141732283472" right="0.70866141732283472" top="0.74803149606299213" bottom="0.74803149606299213" header="0.31496062992125984" footer="0.31496062992125984"/>
  <pageSetup paperSize="9" scale="71" fitToHeight="0" orientation="landscape" r:id="rId2"/>
  <headerFooter>
    <oddFooter>&amp;F</oddFooter>
  </headerFooter>
  <ignoredErrors>
    <ignoredError sqref="D65:D70 D57 D98 D105 D112 D115 D118 D125:D126 D130 D135 D138 D143 D148 D151:E151 D153:D154 D201 D203:D204 D211:D223 D226:D227 D229:D231 D233:D240 D161:D167 D169 D172 D176:D178 D180 D183:D186 D189:D191 D194:D197 D36 D76:D78 D80:D81 D146:D147 D119" twoDigitTextYear="1"/>
    <ignoredError sqref="K151 K153:K154 K1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pielikums informatīvajam ziņojumam "Par ministriju un citu centrālo valsts iestāžu prioritārajiem pasākumiem 2024., 2025. un 2026. gadam"</dc:title>
  <dc:subject>Ministriju un citu centrālo valsts iestāžu iesniegtie pieprasījumi starpnozaru prioritārajiem pasākumiem</dc:subject>
  <dc:creator>Sandra Vītola</dc:creator>
  <dc:description>Sandra.Vitola@fm.gov.lv_x000d_
25732964</dc:description>
  <cp:lastModifiedBy>Sandra Vītola</cp:lastModifiedBy>
  <dcterms:created xsi:type="dcterms:W3CDTF">2023-07-03T06:48:48Z</dcterms:created>
  <dcterms:modified xsi:type="dcterms:W3CDTF">2023-08-11T06:26:29Z</dcterms:modified>
</cp:coreProperties>
</file>