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0BEDB598-E40F-4958-AF8C-DBF03093204B}" xr6:coauthVersionLast="47" xr6:coauthVersionMax="47" xr10:uidLastSave="{00000000-0000-0000-0000-000000000000}"/>
  <bookViews>
    <workbookView xWindow="1720" yWindow="2620" windowWidth="28800" windowHeight="15460" xr2:uid="{00000000-000D-0000-FFFF-FFFF00000000}"/>
  </bookViews>
  <sheets>
    <sheet name="5.pielikums" sheetId="1" r:id="rId1"/>
  </sheets>
  <definedNames>
    <definedName name="_xlnm.Print_Titles" localSheetId="0">'5.pielikums'!$5:$6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 i="1" l="1"/>
  <c r="E85" i="1"/>
  <c r="D85" i="1"/>
  <c r="F81" i="1"/>
  <c r="E81" i="1"/>
  <c r="D81" i="1"/>
  <c r="F64" i="1"/>
  <c r="E64" i="1"/>
  <c r="D64" i="1"/>
  <c r="F56" i="1"/>
  <c r="E56" i="1"/>
  <c r="D56" i="1"/>
  <c r="F49" i="1"/>
  <c r="E49" i="1"/>
  <c r="D49" i="1"/>
  <c r="F43" i="1"/>
  <c r="E43" i="1"/>
  <c r="D43" i="1"/>
  <c r="D78" i="1" l="1"/>
  <c r="D41" i="1"/>
  <c r="E41" i="1"/>
  <c r="F78" i="1"/>
  <c r="E78" i="1"/>
  <c r="F41" i="1"/>
  <c r="F94" i="1" l="1"/>
  <c r="F92" i="1" s="1"/>
  <c r="E94" i="1"/>
  <c r="E92" i="1" s="1"/>
  <c r="D94" i="1"/>
  <c r="D92" i="1" s="1"/>
  <c r="F90" i="1" l="1"/>
  <c r="F88" i="1" s="1"/>
  <c r="E90" i="1"/>
  <c r="E88" i="1" s="1"/>
  <c r="D90" i="1"/>
  <c r="D88" i="1" s="1"/>
  <c r="D14" i="1"/>
  <c r="E14" i="1"/>
  <c r="F14" i="1"/>
  <c r="F74" i="1" l="1"/>
  <c r="E74" i="1"/>
  <c r="D74" i="1"/>
  <c r="E23" i="1" l="1"/>
  <c r="F23" i="1"/>
  <c r="D23" i="1"/>
  <c r="F28" i="1" l="1"/>
  <c r="E28" i="1"/>
  <c r="D28" i="1"/>
  <c r="E69" i="1" l="1"/>
  <c r="F69" i="1"/>
  <c r="D69" i="1"/>
  <c r="E34" i="1" l="1"/>
  <c r="E12" i="1" s="1"/>
  <c r="F34" i="1"/>
  <c r="F12" i="1" s="1"/>
  <c r="D34" i="1"/>
  <c r="D12" i="1" s="1"/>
  <c r="F76" i="1"/>
  <c r="E76" i="1"/>
  <c r="D76" i="1"/>
  <c r="E10" i="1" l="1"/>
  <c r="E8" i="1" s="1"/>
  <c r="E7" i="1" s="1"/>
  <c r="F10" i="1"/>
  <c r="F8" i="1" s="1"/>
  <c r="F7" i="1" s="1"/>
  <c r="D10" i="1"/>
  <c r="D8" i="1" s="1"/>
  <c r="D7" i="1" s="1"/>
</calcChain>
</file>

<file path=xl/sharedStrings.xml><?xml version="1.0" encoding="utf-8"?>
<sst xmlns="http://schemas.openxmlformats.org/spreadsheetml/2006/main" count="204" uniqueCount="142">
  <si>
    <t>Progr/ apakšprogr. Nr.</t>
  </si>
  <si>
    <t>Budžeta resors, 
programma/ apakšprogramma, kurai pieprasīts papildu finansējums</t>
  </si>
  <si>
    <t>Pasākums, kuram nepieciešams papildu finansējums (Īss apraksts)</t>
  </si>
  <si>
    <r>
      <t xml:space="preserve">Pieprasīts papildu finansējums
  izdevumiem, </t>
    </r>
    <r>
      <rPr>
        <b/>
        <i/>
        <sz val="10"/>
        <color theme="1"/>
        <rFont val="Times New Roman"/>
        <family val="1"/>
        <charset val="186"/>
      </rPr>
      <t>euro</t>
    </r>
  </si>
  <si>
    <t>PAVISAM - KOPĀ</t>
  </si>
  <si>
    <t xml:space="preserve">I PAMATFUNKCIJU ĪSTENOŠANAI - KOPĀ </t>
  </si>
  <si>
    <t>tajā skaitā</t>
  </si>
  <si>
    <t xml:space="preserve">1.2. Neatkarīgo institūciju papildu pieprasījumi </t>
  </si>
  <si>
    <t>II ES POLITIKU INSTRUMENTU UN PĀRĒJĀS ĀRVALSTU FINANŠU PALĪDZĪBAS LĪDZFINANSĒTO PROJEKTU ĪSTENOŠANAI - KOPĀ</t>
  </si>
  <si>
    <t xml:space="preserve">1.1. Ministriju un citu centrālo valsts iestāžu pieprasījumi </t>
  </si>
  <si>
    <t>18. Labklājības ministrija</t>
  </si>
  <si>
    <t>1.1.2. valsts speciālajam budžetam</t>
  </si>
  <si>
    <t>1.1.1. valsts pamatbudžetam</t>
  </si>
  <si>
    <t>17. Satiksmes ministrija</t>
  </si>
  <si>
    <t>16. Zemkopības ministrija</t>
  </si>
  <si>
    <t>14. Iekšlietu ministrija</t>
  </si>
  <si>
    <t>15. Izglītības un zinātnes ministrija</t>
  </si>
  <si>
    <t>19. Tieslietu ministrija</t>
  </si>
  <si>
    <t>22. Kultūras ministrija</t>
  </si>
  <si>
    <t>Valsts budžeta bāzē 2024., 2025. un 2026.gadam neiekļauto pasākumu saraksts</t>
  </si>
  <si>
    <t>05. Tiesībsarga birojs</t>
  </si>
  <si>
    <t>20.00.00</t>
  </si>
  <si>
    <t>Kultūrizglītība</t>
  </si>
  <si>
    <t>Lai nodrošinātu 100% bāzes finansējumu augstākās izglītības studiju programmu īstenošanai</t>
  </si>
  <si>
    <t>06.01.01</t>
  </si>
  <si>
    <t>Valsts policija</t>
  </si>
  <si>
    <t>Valsts policijas komandējumu izdevumu, sakaru pakalpojumu, tulkošanas pakalpojumu un psihologu pakalpojumu, transportlīdzekļu remonta un citu pakalpojumu sadārdzinājuma segšana</t>
  </si>
  <si>
    <t>06.01.00</t>
  </si>
  <si>
    <t>Valsts policijas datorprogrammu licenču atjaunināšana</t>
  </si>
  <si>
    <t>09.00.00</t>
  </si>
  <si>
    <t>Valsts drošības dienesta darbība</t>
  </si>
  <si>
    <t>Papildu finansējums budžeta programmā 09.00.00 “Valsts drošības dienesta darbība sakarā ar Krievijas Federācijas uzsāktajām kara darbībām Ukrainas Republikā (informācija klasificēta)</t>
  </si>
  <si>
    <t>10.00.00</t>
  </si>
  <si>
    <t>Valsts robežsardzes darbība</t>
  </si>
  <si>
    <t>Valsts robežsardzes radiometriskās kontroles sistēmas stabilas un nepārtrauktas darbības nemainīgā līmenī nodrošināšana</t>
  </si>
  <si>
    <t>38.05.00</t>
  </si>
  <si>
    <t xml:space="preserve"> Veselības aprūpe un fiziskā sagatavotība</t>
  </si>
  <si>
    <t>Plānveida maksas ķirurģisko operāciju apmaksa Iekšlietu ministrijas veselības un sporta centram</t>
  </si>
  <si>
    <t>Ēdināšanas izdevumu sadārdzinājums</t>
  </si>
  <si>
    <t>Veselības aprūpe un fiziskā sagatavotība</t>
  </si>
  <si>
    <t>42.00.00</t>
  </si>
  <si>
    <t>Finanšu izlūkošanas dienesta darbība</t>
  </si>
  <si>
    <t>Nomas maksas pieaugumus Finanšu izlūkošanas dienesta VAS “Valsts nekustamie īpašumi” nomātajām biroja telpām Vaļņu 28, Rīgā</t>
  </si>
  <si>
    <t>01.00.00</t>
  </si>
  <si>
    <t>Tiesībsarga birojs</t>
  </si>
  <si>
    <t>Palielināt izdevumus atlīdzībai, lai nodrošinātu darbinieku atalgojumu saskaņā ar Valsts un pašvaldību institūciju amatpersonu un darbinieku atlīdzības likuma 3.pielikumā noteikto minimumu</t>
  </si>
  <si>
    <t>03.06.00</t>
  </si>
  <si>
    <t>Zaudējumu atlīdzība nepamatoti aizturētajām, arestētajām un notiesātajām personām</t>
  </si>
  <si>
    <t xml:space="preserve">Zaudējumu atlīdzības nodrošināšana nepamatoti aizturētajām, arestētajām un notiesātajām personām </t>
  </si>
  <si>
    <t>03.05.00</t>
  </si>
  <si>
    <t>Atlīdzība tiesu izpildītājiem par izpildu darbībām</t>
  </si>
  <si>
    <t>Tieslietu ministrijai no valsts budžeta līdzekļiem jāsedz zvērinātam tiesu izpildītājam izpildu darbību veikšanai nepieciešamie izdevumi un amata atlīdzība izpildu lietā par cietušajam fiziskai personai nodarītā kaitējuma kompensācijas piedziņu saistībā ar apmierinātu kaitējuma kompensācijas pieteikumu krimināllietā un noziedzīgi iegūtas mantas konfiskāciju, kuras ietvaros vienlaikus sedzama cietušajam nodarītā kaitējuma kompensācija</t>
  </si>
  <si>
    <t>03.02.00</t>
  </si>
  <si>
    <t>Apgabaltiesas un rajonu (pilsētu) tiesas</t>
  </si>
  <si>
    <t xml:space="preserve">2021.gada prioritārajam pasākumam “E-lietas ieviešana tiesvedības procesā” </t>
  </si>
  <si>
    <t>97.00.00</t>
  </si>
  <si>
    <t>Nozaru vadība un politikas plānošana</t>
  </si>
  <si>
    <t>Iekšējā līdzekļu pārdale programmas 97.00.00 "Nozaru vadība un politikas plānošana"ietvaros, lai nodrošinātu dalības maksājumu Vienotajai patentu tiesai (Unified Patent Court).Samazināt izdevumus precēm un pakalpojumiem 8 678 euro apmērā , attiecīgi palielināt izdevumus starptautiskajai sadarbībai 8 678 euro apmērā.</t>
  </si>
  <si>
    <t>07.01.00</t>
  </si>
  <si>
    <t>Nodarbinātības valsts aģentūras darbības nodrošināšana</t>
  </si>
  <si>
    <t>Labklājības ministrijas padotības iestāžu nomas maksas pieauguma segšanai, pamatojoties uz VAS "Valsts nekustamie īpašumi" 31.03.2023. vēstuli Nr.4/2-7/2939</t>
  </si>
  <si>
    <t>Labklājības ministrijas valdījumā esošo ēku nomas maksas pieauguma segšanai VSIA "Šampētera nams"</t>
  </si>
  <si>
    <t>05.62.00</t>
  </si>
  <si>
    <t>Invaliditātes ekspertīžu nodrošināšana</t>
  </si>
  <si>
    <t>21.01.00</t>
  </si>
  <si>
    <t>Darba tiesisko attiecību un darba apstākļu kontrole un uzraudzība</t>
  </si>
  <si>
    <t>22.01.00</t>
  </si>
  <si>
    <t>Valsts bērnu tiesību aizsardzības inspekcija un bērnu uzticības tālrunis</t>
  </si>
  <si>
    <t>97.01.00</t>
  </si>
  <si>
    <t>Labklājības nozares vadība un politikas plānošana</t>
  </si>
  <si>
    <t>Labklājības ministrijas valdījumā esošo ēku nomas maksas sadārdzinājuma segšanai īpašumos, kurus apsaimnieko cits iznomātājs</t>
  </si>
  <si>
    <t>05.03.00</t>
  </si>
  <si>
    <t>Aprūpe valsts sociālās aprūpes institūcijās</t>
  </si>
  <si>
    <t>Labklājības ministrijas valdījumā esošo valsts nekustamo īpašumu, kuri nepieciešami valsts finansēto ilgstošas sociālās aprūpes un sociālās rehabilitācijas institūciju pakalpojumu nodrošināšanai, pārvaldīšanas maksas pieauguma segšanai VSIA "Šampētera nams"</t>
  </si>
  <si>
    <t>05.37.00</t>
  </si>
  <si>
    <t>Sociālās integrācijas valsts aģentūras administrēšana un profesionālās un sociālās rehabilitācijas pakalpojumu nodrošināšana</t>
  </si>
  <si>
    <t>Sociālās integrācijas valsts aģentūras īstenotā ESF projekta "Personu ar invaliditāti vai garīga rakstura traucējumiem integrācija nodarbinātībā un sabiedrībā" ietvaros izstrādāto mācību programmu turpmākai ilgtspējai un uzturēšanai</t>
  </si>
  <si>
    <t>20.01.00</t>
  </si>
  <si>
    <t>Valsts sociālie pabalsti</t>
  </si>
  <si>
    <t>VSAA īstenotā projekta “LatEESSI” ietvaros izveidotās SAIS Eiropas datu apmaiņas apakšsistēmas uzturēšanas izdevumu pieaugumam, veicot transferta pārskaitījumu uz speciālā budžeta apakšprogrammu 04.05.00 “Valsts sociālās apdrošināšanas aģentūras speciālais budžets”</t>
  </si>
  <si>
    <t xml:space="preserve">Daļējai energoresursu un ēdināšanas izdevumu pieauguma kompensēšanai </t>
  </si>
  <si>
    <t>04.05.00</t>
  </si>
  <si>
    <t>Valsts sociālās apdrošināšanas aģentūras speciālais budžets</t>
  </si>
  <si>
    <t>VSAA nomas maksas pieauguma segšanai, pamatojoties uz VAS "Valsts nekustamie īpašumi" 31.03.2023. vēstuli Nr.4/2-7/2939 un Nr.4/2-7/2934</t>
  </si>
  <si>
    <t>VSAA ēku nomas maksas pieauguma segšanai VSIA "Šampētera nams"</t>
  </si>
  <si>
    <t xml:space="preserve">Daļējai energoresursu izdevumu pieauguma kompensēšanai </t>
  </si>
  <si>
    <t>04.02.00</t>
  </si>
  <si>
    <t>Nodarbinātības speciālais budžets</t>
  </si>
  <si>
    <t>02.01.00</t>
  </si>
  <si>
    <t>Profesionālās izglītības programmu īstenošana</t>
  </si>
  <si>
    <t xml:space="preserve">Lai nodrošinātu kvalifikācijas prakšu organizēšanas (prakses vietā) izmaksu finansēšanu profesionālajā izglītībā atbilstoši Ministru kabineta 2007.gada 2.oktobra noteikumiem Nr.655 "Noteikumi par profesionālās izglītības programmu īstenošanas izmaksu minimumu uz vienu izglītojamo". </t>
  </si>
  <si>
    <t xml:space="preserve">03.04.00 </t>
  </si>
  <si>
    <t>Studējošo un studiju kreditēšana</t>
  </si>
  <si>
    <t>Izdevumu segšanai valsts un starptautisko finanšu institūciju garantētiem studiju un studējošo kredītiem saistībā ar EURIBOR likmes palielināšanos.</t>
  </si>
  <si>
    <t>12.00.00</t>
  </si>
  <si>
    <t>Finansējums asistenta pakalpojuma nodrošināšanai personai ar invaliditāti pārvietošanas atbalstam un pašaprūpes veikšanai</t>
  </si>
  <si>
    <t>Lai nodrošinātu finansējumu asistenta pakalpojumam personai ar invaliditāti pārvietošanas atbalstam un pašaprūpes veikšanai, ņemot vērā izglītojamo skaita izmaiņas.</t>
  </si>
  <si>
    <t>16.00.00</t>
  </si>
  <si>
    <t>Eiropas Savienības lietas un starptautiskā sadarbība</t>
  </si>
  <si>
    <t xml:space="preserve">Projektam “Konvencijas par Eiropas Universitātes institūta izveidi izpildes nodrošināšanai”, lai nodrošinātu Latvijas iedzīvotājiem iespējas studēt Eiropas Universitātes institūtā. </t>
  </si>
  <si>
    <t>21.02.00</t>
  </si>
  <si>
    <t>Sabiedriskā finansējuma administrēšana un valsts uzraudzība lauksaimniecībā</t>
  </si>
  <si>
    <t>Uzturēšanas izdevumi par Lauku atbalsta dienesta iegādātajām 7 jaunajām automašīnām Hyndai Tuscon</t>
  </si>
  <si>
    <t>24.01.00</t>
  </si>
  <si>
    <t>Meža resursu valsts uzraudzība</t>
  </si>
  <si>
    <t>Uzturēšanas izdevumi par Valsts meža dienesta iegādātajiem 6 kvadracikliem</t>
  </si>
  <si>
    <t>27.00.00</t>
  </si>
  <si>
    <t>Augu veselība un augu aprites uzraudzība</t>
  </si>
  <si>
    <t>Uzturēšanas izdevumi par Valsts augu auzsardzības dienesta iegādātajiem 18 automobīļiem nozares specifisko funkciju veikšanai, tajā skaitā 1 elektroautomobīli, 4 hibrīda automobiļiem</t>
  </si>
  <si>
    <t>Uzturēšanas izdevumi par 8 pasažieru liftu iegādi un uzstādīšanu Zemkopības ministrijas administratīvājā ēkā Republikas laukumā 2, Rīgā</t>
  </si>
  <si>
    <t xml:space="preserve">Izdevumi no nekustamā īpašuma atsavināšanas rezultātā iegūtiem līdzekļiem ēkas jumta seguma nomaiņai valsts nekustamajā īpašumā Dobeles ielā 41a, Jelgavā (nekustamā īpašuma kadastra Nr. 0900 004 0429) saskaņā ar 2021.gada 6.decembra MK rīkojumu Nr.886 “Par apropriācijas palielināšanu” </t>
  </si>
  <si>
    <t>23.06.00</t>
  </si>
  <si>
    <t>Valsts autoceļu uzturēšana un atjaunošana</t>
  </si>
  <si>
    <t>Palielināt finansējumu valsts autoceļu uzturēšanai un atjaunošanai atbilstoši likuma “Par autoceļiem” Pārejas noteikumu 23.punkta 2.apakšpunktam.</t>
  </si>
  <si>
    <t>Valsts galvenā autoceļa “E67/A7 Ķekavas apvedceļš” publiskās un privātās partnerības projekta īstenošanai.</t>
  </si>
  <si>
    <t>31.04.00</t>
  </si>
  <si>
    <t>Finansējums dzelzceļa publiskai infrastruktūrai</t>
  </si>
  <si>
    <t>Dzelzceļa pasažieru pārvadājumos izmantojamās infrastruktūras izdevumu segšanai infrastruktūras pārvaldītājam, kuri netiek iekļauti infrastruktūras maksā, kā arī pasažieru pārvadātājam infrastruktūras maksas kompensēšanai palielinātiem pārvadājumu apjomiem</t>
  </si>
  <si>
    <t>31.06.00</t>
  </si>
  <si>
    <t>Dotācija zaudējumu segšanai sabiedriskā transporta pakalpojumu sniedzējiem</t>
  </si>
  <si>
    <t>Braukšanas maksas atvieglojumu nodrošināšanai sabiedriskajā transportā bērniem bāreņiem un bez vecāku gādības palikušiem bērniem, kuri atrodas audžuģimenēs, aizbildnībā, bērnu aprūpes institūcijās vai mācās vispārējās un profesionālajās izglītības iestādēs, kā arī augstskolās un koledžās līdz 24 gadu vecuma sasniegšanai</t>
  </si>
  <si>
    <t>Nozaru vadība un politiku plānošana</t>
  </si>
  <si>
    <t xml:space="preserve">Izdevumu pārdale, lai nodrošinātu ministrijas nodarbināto atlīdzības konkurētspējas paaugstināšanu (samazinot izdevumus precēm un pakalpojumiem un attiecīgi palielinot izdevumus atlīdzībai 82 828 euro apmērā gan 2025.gadā, gan 2026.gadā) </t>
  </si>
  <si>
    <t>Valsts politikas īstenošanas un normatīvo aktu izstrādāšanas nodrošināšanai, kā arī tās īstenošanas pārraudzīšanai Rail Baltica reģionālo sabiedriskā transporta pārvadājumu jomā (Sabiedriskā transporta pakalpojumu departamenta vecākā referenta atlīdzības nodrošināšanai)</t>
  </si>
  <si>
    <t xml:space="preserve">60.07.00 </t>
  </si>
  <si>
    <t>Eiropas transporta infrastruktūras projekti (2014-2020)</t>
  </si>
  <si>
    <t>Rail Baltica projekta īstenošanai (valsts budžeta finansējums)</t>
  </si>
  <si>
    <t xml:space="preserve">60.21.00 </t>
  </si>
  <si>
    <t>Atmaksas valsts pamatbudžetā par Eiropas transporta, telekomunikāciju un enerģijas infrastruktūras tīklu un Eiropas infrastruktūras savienošanas instrumenta (CEF) finansējumu (2014-2020)</t>
  </si>
  <si>
    <t>Atmaksu veikšanai Rail Baltica projekta īstenošanas ietvaros</t>
  </si>
  <si>
    <t>Latvijas pasta tarifu paaugstināšanas rezultātā radušo izdevumu segšanai</t>
  </si>
  <si>
    <t>97.02.00</t>
  </si>
  <si>
    <t>Nozares centralizēto funkciju izpilde</t>
  </si>
  <si>
    <t>Informācijas sistēmas RINA integrācijai ar VSAA sociālās apdrošināšanas informācijas sistēmu, veicot transferta pārskaitījumu uz speciālā budžeta apakšprogrammu 04.05.00 “Valsts sociālās apdrošināšanas aģentūras speciālais budžets”</t>
  </si>
  <si>
    <t>VSAA SAIS un ISS programmatūras pielāgošanai, veicot transferta pārskaitījumu uz speciālā budžeta apakšprogrammu 04.05.00 “Valsts sociālās apdrošināšanas aģentūras speciālais budžets”</t>
  </si>
  <si>
    <t>VSAA programmatūras un licenču izmaksu pieauguma segšanai</t>
  </si>
  <si>
    <t xml:space="preserve">Konkurētspējīga atalgojuma nodrošināšanai VSAA darbiniekiem </t>
  </si>
  <si>
    <t xml:space="preserve">Finanšu ministrs     </t>
  </si>
  <si>
    <t>A. Ašeradens</t>
  </si>
  <si>
    <t>5.pielikums informatīvajam ziņojumam "Par valsts pamatbudžeta un valsts speciālā budžeta bāzi un izdevumu pārskatīšanas rezultātiem 2024., 2025. un 2026. gadam"</t>
  </si>
  <si>
    <t>Siņkovska, 26573078</t>
  </si>
  <si>
    <t>Dace.Sinkovska@fm.gov.lv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</si>
</sst>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color theme="1"/>
      <name val="Arial"/>
      <family val="2"/>
      <charset val="186"/>
    </font>
    <font>
      <b/>
      <sz val="12"/>
      <color theme="1"/>
      <name val="Times New Roman"/>
      <family val="1"/>
      <charset val="186"/>
    </font>
    <font>
      <b/>
      <sz val="10"/>
      <color theme="1"/>
      <name val="Times New Roman"/>
      <family val="1"/>
      <charset val="186"/>
    </font>
    <font>
      <b/>
      <i/>
      <sz val="10"/>
      <color theme="1"/>
      <name val="Times New Roman"/>
      <family val="1"/>
      <charset val="186"/>
    </font>
    <font>
      <sz val="12"/>
      <color theme="1"/>
      <name val="Times New Roman"/>
      <family val="1"/>
      <charset val="186"/>
    </font>
    <font>
      <sz val="10"/>
      <name val="Times New Roman"/>
      <family val="1"/>
      <charset val="186"/>
    </font>
    <font>
      <sz val="8"/>
      <name val="Calibri"/>
      <family val="2"/>
      <scheme val="minor"/>
    </font>
    <font>
      <sz val="10"/>
      <color rgb="FFFF0000"/>
      <name val="Times New Roman"/>
      <family val="1"/>
      <charset val="186"/>
    </font>
    <font>
      <b/>
      <sz val="10"/>
      <name val="Times New Roman"/>
      <family val="1"/>
      <charset val="186"/>
    </font>
    <font>
      <sz val="10"/>
      <name val="Arial"/>
      <family val="2"/>
      <charset val="186"/>
    </font>
    <font>
      <sz val="12"/>
      <name val="Times New Roman"/>
      <family val="1"/>
      <charset val="186"/>
    </font>
  </fonts>
  <fills count="10">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2" fillId="0" borderId="0"/>
  </cellStyleXfs>
  <cellXfs count="102">
    <xf numFmtId="0" fontId="0" fillId="0" borderId="0" xfId="0"/>
    <xf numFmtId="0" fontId="2" fillId="0" borderId="0" xfId="0" applyFont="1"/>
    <xf numFmtId="0" fontId="7" fillId="2" borderId="2" xfId="0" applyFont="1" applyFill="1" applyBorder="1" applyAlignment="1">
      <alignment horizontal="left" vertical="top" wrapText="1"/>
    </xf>
    <xf numFmtId="3" fontId="4" fillId="2" borderId="2" xfId="0" applyNumberFormat="1" applyFont="1" applyFill="1" applyBorder="1" applyAlignment="1">
      <alignment horizontal="left" vertical="top" wrapText="1"/>
    </xf>
    <xf numFmtId="3" fontId="7" fillId="2" borderId="2" xfId="0" applyNumberFormat="1" applyFont="1" applyFill="1" applyBorder="1" applyAlignment="1">
      <alignment horizontal="left" vertical="top" wrapText="1"/>
    </xf>
    <xf numFmtId="3" fontId="4" fillId="2" borderId="2" xfId="0" applyNumberFormat="1" applyFont="1" applyFill="1" applyBorder="1" applyAlignment="1">
      <alignment horizontal="right" vertical="center" wrapText="1"/>
    </xf>
    <xf numFmtId="0" fontId="7" fillId="3" borderId="2" xfId="1" applyFont="1" applyFill="1" applyBorder="1" applyAlignment="1">
      <alignment horizontal="left" vertical="center" wrapText="1"/>
    </xf>
    <xf numFmtId="3" fontId="4" fillId="3" borderId="2" xfId="1" applyNumberFormat="1" applyFont="1" applyFill="1" applyBorder="1" applyAlignment="1">
      <alignment horizontal="left" vertical="center" wrapText="1"/>
    </xf>
    <xf numFmtId="3" fontId="7" fillId="3" borderId="2" xfId="1" applyNumberFormat="1" applyFont="1" applyFill="1" applyBorder="1" applyAlignment="1">
      <alignment horizontal="left" vertical="center" wrapText="1"/>
    </xf>
    <xf numFmtId="3" fontId="4" fillId="3" borderId="2" xfId="1" applyNumberFormat="1" applyFont="1" applyFill="1" applyBorder="1" applyAlignment="1">
      <alignment horizontal="right" vertical="center" wrapText="1"/>
    </xf>
    <xf numFmtId="0" fontId="7" fillId="0" borderId="2" xfId="1" applyFont="1" applyBorder="1" applyAlignment="1">
      <alignment horizontal="left" vertical="top" wrapText="1"/>
    </xf>
    <xf numFmtId="3" fontId="7" fillId="0" borderId="2" xfId="1" applyNumberFormat="1" applyFont="1" applyBorder="1" applyAlignment="1">
      <alignment horizontal="center" vertical="center" wrapText="1"/>
    </xf>
    <xf numFmtId="3" fontId="7" fillId="0" borderId="2" xfId="1" applyNumberFormat="1" applyFont="1" applyBorder="1" applyAlignment="1">
      <alignment horizontal="left" vertical="top" wrapText="1"/>
    </xf>
    <xf numFmtId="3" fontId="7" fillId="0" borderId="2" xfId="1" applyNumberFormat="1" applyFont="1" applyBorder="1" applyAlignment="1">
      <alignment horizontal="right" vertical="top" wrapText="1"/>
    </xf>
    <xf numFmtId="3" fontId="4" fillId="0" borderId="2" xfId="1" applyNumberFormat="1" applyFont="1" applyBorder="1" applyAlignment="1">
      <alignment horizontal="right" vertical="top" wrapText="1"/>
    </xf>
    <xf numFmtId="3" fontId="2" fillId="0" borderId="3" xfId="1" applyNumberFormat="1" applyFont="1" applyBorder="1" applyAlignment="1">
      <alignment horizontal="left" vertical="top" wrapText="1"/>
    </xf>
    <xf numFmtId="0" fontId="4" fillId="4" borderId="2" xfId="1" applyFont="1" applyFill="1" applyBorder="1" applyAlignment="1">
      <alignment horizontal="center" vertical="center" wrapText="1"/>
    </xf>
    <xf numFmtId="3" fontId="4" fillId="4" borderId="2" xfId="1" applyNumberFormat="1" applyFont="1" applyFill="1" applyBorder="1" applyAlignment="1">
      <alignment horizontal="left" vertical="center" wrapText="1"/>
    </xf>
    <xf numFmtId="3" fontId="7" fillId="4" borderId="2" xfId="1" applyNumberFormat="1" applyFont="1" applyFill="1" applyBorder="1" applyAlignment="1">
      <alignment horizontal="left" vertical="center" wrapText="1"/>
    </xf>
    <xf numFmtId="3" fontId="4" fillId="4" borderId="2" xfId="1" applyNumberFormat="1" applyFont="1" applyFill="1" applyBorder="1" applyAlignment="1">
      <alignment horizontal="right" vertical="center" wrapText="1"/>
    </xf>
    <xf numFmtId="0" fontId="7" fillId="0" borderId="3" xfId="1" applyFont="1" applyBorder="1" applyAlignment="1">
      <alignment horizontal="left" vertical="top" wrapText="1"/>
    </xf>
    <xf numFmtId="3" fontId="7" fillId="0" borderId="3" xfId="1" applyNumberFormat="1" applyFont="1" applyBorder="1" applyAlignment="1">
      <alignment horizontal="left" vertical="top" wrapText="1"/>
    </xf>
    <xf numFmtId="3" fontId="7" fillId="0" borderId="3" xfId="1" applyNumberFormat="1" applyFont="1" applyBorder="1" applyAlignment="1">
      <alignment horizontal="right" vertical="top" wrapText="1"/>
    </xf>
    <xf numFmtId="3" fontId="4" fillId="0" borderId="3" xfId="1" applyNumberFormat="1" applyFont="1" applyBorder="1" applyAlignment="1">
      <alignment horizontal="right" vertical="top" wrapText="1"/>
    </xf>
    <xf numFmtId="0" fontId="2" fillId="0" borderId="2" xfId="1" applyFont="1" applyBorder="1" applyAlignment="1">
      <alignment horizontal="left" vertical="top" wrapText="1"/>
    </xf>
    <xf numFmtId="3" fontId="2" fillId="0" borderId="2" xfId="1" applyNumberFormat="1" applyFont="1" applyBorder="1" applyAlignment="1">
      <alignment horizontal="left" vertical="top" wrapText="1"/>
    </xf>
    <xf numFmtId="3" fontId="2" fillId="0" borderId="2" xfId="1" applyNumberFormat="1" applyFont="1" applyBorder="1" applyAlignment="1">
      <alignment horizontal="right" vertical="top" wrapText="1"/>
    </xf>
    <xf numFmtId="3" fontId="5" fillId="0" borderId="2" xfId="1" applyNumberFormat="1" applyFont="1" applyBorder="1" applyAlignment="1">
      <alignment horizontal="right" vertical="top" wrapText="1"/>
    </xf>
    <xf numFmtId="0" fontId="7" fillId="4" borderId="2" xfId="1" applyFont="1" applyFill="1" applyBorder="1" applyAlignment="1">
      <alignment horizontal="left" vertical="center" wrapText="1"/>
    </xf>
    <xf numFmtId="0" fontId="7" fillId="7" borderId="3" xfId="1" applyFont="1" applyFill="1" applyBorder="1" applyAlignment="1">
      <alignment horizontal="left" vertical="center" wrapText="1"/>
    </xf>
    <xf numFmtId="3" fontId="4" fillId="7" borderId="3" xfId="1" applyNumberFormat="1" applyFont="1" applyFill="1" applyBorder="1" applyAlignment="1">
      <alignment horizontal="left" vertical="center" wrapText="1"/>
    </xf>
    <xf numFmtId="3" fontId="7" fillId="7" borderId="3" xfId="1" applyNumberFormat="1" applyFont="1" applyFill="1" applyBorder="1" applyAlignment="1">
      <alignment horizontal="left" vertical="center" wrapText="1"/>
    </xf>
    <xf numFmtId="3" fontId="4" fillId="7" borderId="3" xfId="1" applyNumberFormat="1" applyFont="1" applyFill="1" applyBorder="1" applyAlignment="1">
      <alignment horizontal="right" vertical="center" wrapText="1"/>
    </xf>
    <xf numFmtId="0" fontId="2" fillId="5" borderId="2" xfId="1" applyFont="1" applyFill="1" applyBorder="1" applyAlignment="1">
      <alignment horizontal="left" vertical="top" wrapText="1"/>
    </xf>
    <xf numFmtId="3" fontId="5" fillId="5" borderId="2" xfId="1" applyNumberFormat="1" applyFont="1" applyFill="1" applyBorder="1" applyAlignment="1">
      <alignment horizontal="left" vertical="top" wrapText="1"/>
    </xf>
    <xf numFmtId="3" fontId="2" fillId="5" borderId="2" xfId="1" applyNumberFormat="1" applyFont="1" applyFill="1" applyBorder="1" applyAlignment="1">
      <alignment horizontal="left" vertical="top" wrapText="1"/>
    </xf>
    <xf numFmtId="3" fontId="5" fillId="5" borderId="2" xfId="1" applyNumberFormat="1" applyFont="1" applyFill="1" applyBorder="1" applyAlignment="1">
      <alignment horizontal="right" vertical="top" wrapText="1"/>
    </xf>
    <xf numFmtId="49" fontId="2" fillId="0" borderId="2" xfId="1" applyNumberFormat="1" applyFont="1" applyBorder="1" applyAlignment="1">
      <alignment vertical="top" wrapText="1"/>
    </xf>
    <xf numFmtId="3" fontId="2" fillId="6" borderId="2" xfId="1" applyNumberFormat="1" applyFont="1" applyFill="1" applyBorder="1" applyAlignment="1">
      <alignment horizontal="right" vertical="top" wrapText="1"/>
    </xf>
    <xf numFmtId="3" fontId="2" fillId="0" borderId="0" xfId="1" applyNumberFormat="1" applyFont="1" applyAlignment="1">
      <alignment vertical="top" wrapText="1"/>
    </xf>
    <xf numFmtId="0" fontId="4" fillId="8" borderId="2" xfId="1" applyFont="1" applyFill="1" applyBorder="1" applyAlignment="1">
      <alignment horizontal="center" vertical="center" wrapText="1"/>
    </xf>
    <xf numFmtId="3" fontId="4" fillId="8" borderId="2" xfId="1" applyNumberFormat="1" applyFont="1" applyFill="1" applyBorder="1" applyAlignment="1">
      <alignment horizontal="left" vertical="center" wrapText="1"/>
    </xf>
    <xf numFmtId="3" fontId="7" fillId="8" borderId="2" xfId="1" applyNumberFormat="1" applyFont="1" applyFill="1" applyBorder="1" applyAlignment="1">
      <alignment horizontal="left" vertical="center" wrapText="1"/>
    </xf>
    <xf numFmtId="3" fontId="4" fillId="8" borderId="2" xfId="1" applyNumberFormat="1" applyFont="1" applyFill="1" applyBorder="1" applyAlignment="1">
      <alignment horizontal="right" vertical="center" wrapText="1"/>
    </xf>
    <xf numFmtId="3" fontId="7" fillId="0" borderId="0" xfId="1" applyNumberFormat="1" applyFont="1" applyAlignment="1">
      <alignment vertical="center" wrapText="1"/>
    </xf>
    <xf numFmtId="3" fontId="2" fillId="0" borderId="0" xfId="1" applyNumberFormat="1" applyFont="1" applyAlignment="1">
      <alignment vertical="center" wrapText="1"/>
    </xf>
    <xf numFmtId="3" fontId="2" fillId="9" borderId="2" xfId="1" applyNumberFormat="1" applyFont="1" applyFill="1" applyBorder="1" applyAlignment="1">
      <alignment horizontal="left" vertical="center" wrapText="1"/>
    </xf>
    <xf numFmtId="3" fontId="5" fillId="9" borderId="2" xfId="1" applyNumberFormat="1" applyFont="1" applyFill="1" applyBorder="1" applyAlignment="1">
      <alignment horizontal="left" vertical="center" wrapText="1"/>
    </xf>
    <xf numFmtId="3" fontId="4" fillId="8" borderId="2" xfId="1" applyNumberFormat="1" applyFont="1" applyFill="1" applyBorder="1" applyAlignment="1">
      <alignment horizontal="left" vertical="center"/>
    </xf>
    <xf numFmtId="3" fontId="8" fillId="0" borderId="2" xfId="1" applyNumberFormat="1" applyFont="1" applyBorder="1" applyAlignment="1">
      <alignment horizontal="right" vertical="top" wrapText="1"/>
    </xf>
    <xf numFmtId="3" fontId="2" fillId="0" borderId="5" xfId="1" applyNumberFormat="1" applyFont="1" applyBorder="1" applyAlignment="1">
      <alignment vertical="top" wrapText="1"/>
    </xf>
    <xf numFmtId="3" fontId="5" fillId="0" borderId="2" xfId="1" applyNumberFormat="1" applyFont="1" applyBorder="1" applyAlignment="1">
      <alignment vertical="top" wrapText="1"/>
    </xf>
    <xf numFmtId="3" fontId="2" fillId="0" borderId="2" xfId="1" applyNumberFormat="1" applyFont="1" applyBorder="1" applyAlignment="1">
      <alignment vertical="top" wrapText="1"/>
    </xf>
    <xf numFmtId="3" fontId="5" fillId="6" borderId="2" xfId="1" applyNumberFormat="1" applyFont="1" applyFill="1" applyBorder="1" applyAlignment="1">
      <alignment vertical="top" wrapText="1"/>
    </xf>
    <xf numFmtId="0" fontId="2" fillId="0" borderId="2" xfId="0" applyFont="1" applyBorder="1" applyAlignment="1">
      <alignment vertical="top" wrapText="1"/>
    </xf>
    <xf numFmtId="0" fontId="2" fillId="5" borderId="5" xfId="1" applyFont="1" applyFill="1" applyBorder="1" applyAlignment="1">
      <alignment horizontal="left" vertical="top" wrapText="1"/>
    </xf>
    <xf numFmtId="3" fontId="5" fillId="5" borderId="5" xfId="1" applyNumberFormat="1" applyFont="1" applyFill="1" applyBorder="1" applyAlignment="1">
      <alignment horizontal="left" vertical="top" wrapText="1"/>
    </xf>
    <xf numFmtId="3" fontId="2" fillId="5" borderId="5" xfId="1" applyNumberFormat="1" applyFont="1" applyFill="1" applyBorder="1" applyAlignment="1">
      <alignment horizontal="left" vertical="top" wrapText="1"/>
    </xf>
    <xf numFmtId="3" fontId="5" fillId="5" borderId="5" xfId="1" applyNumberFormat="1" applyFont="1" applyFill="1" applyBorder="1" applyAlignment="1">
      <alignment vertical="top" wrapText="1"/>
    </xf>
    <xf numFmtId="49" fontId="2" fillId="0" borderId="6" xfId="1" applyNumberFormat="1" applyFont="1" applyBorder="1" applyAlignment="1">
      <alignment vertical="top" wrapText="1"/>
    </xf>
    <xf numFmtId="49" fontId="2" fillId="0" borderId="3" xfId="1" applyNumberFormat="1" applyFont="1" applyBorder="1" applyAlignment="1">
      <alignment vertical="top" wrapText="1"/>
    </xf>
    <xf numFmtId="3" fontId="5" fillId="0" borderId="3" xfId="1" applyNumberFormat="1" applyFont="1" applyBorder="1" applyAlignment="1">
      <alignment vertical="top" wrapText="1"/>
    </xf>
    <xf numFmtId="0" fontId="2" fillId="0" borderId="2" xfId="1" applyFont="1" applyBorder="1" applyAlignment="1">
      <alignment vertical="top" wrapText="1"/>
    </xf>
    <xf numFmtId="3" fontId="2" fillId="6" borderId="2" xfId="1" applyNumberFormat="1" applyFont="1" applyFill="1" applyBorder="1" applyAlignment="1">
      <alignment vertical="top" wrapText="1"/>
    </xf>
    <xf numFmtId="3" fontId="2" fillId="0" borderId="7" xfId="1" applyNumberFormat="1" applyFont="1" applyBorder="1" applyAlignment="1">
      <alignment vertical="top" wrapText="1"/>
    </xf>
    <xf numFmtId="49" fontId="8" fillId="0" borderId="2" xfId="1" applyNumberFormat="1" applyFont="1" applyBorder="1" applyAlignment="1">
      <alignment vertical="top" wrapText="1"/>
    </xf>
    <xf numFmtId="3" fontId="11" fillId="0" borderId="2" xfId="1" applyNumberFormat="1" applyFont="1" applyBorder="1" applyAlignment="1">
      <alignment vertical="top" wrapText="1"/>
    </xf>
    <xf numFmtId="3" fontId="11" fillId="6" borderId="2" xfId="1" applyNumberFormat="1" applyFont="1" applyFill="1" applyBorder="1" applyAlignment="1">
      <alignment vertical="top" wrapText="1"/>
    </xf>
    <xf numFmtId="3" fontId="5" fillId="9" borderId="2" xfId="1" applyNumberFormat="1" applyFont="1" applyFill="1" applyBorder="1" applyAlignment="1">
      <alignment vertical="center" wrapText="1"/>
    </xf>
    <xf numFmtId="3" fontId="8" fillId="0" borderId="2" xfId="1" applyNumberFormat="1" applyFont="1" applyBorder="1" applyAlignment="1">
      <alignment horizontal="left" vertical="top" wrapText="1"/>
    </xf>
    <xf numFmtId="3" fontId="8" fillId="6" borderId="5" xfId="1" applyNumberFormat="1" applyFont="1" applyFill="1" applyBorder="1" applyAlignment="1">
      <alignment horizontal="left" vertical="top" wrapText="1"/>
    </xf>
    <xf numFmtId="3" fontId="8" fillId="6" borderId="2" xfId="1" applyNumberFormat="1" applyFont="1" applyFill="1" applyBorder="1" applyAlignment="1">
      <alignment horizontal="left" vertical="top" wrapText="1"/>
    </xf>
    <xf numFmtId="0" fontId="4" fillId="0" borderId="2" xfId="1" applyFont="1" applyBorder="1" applyAlignment="1">
      <alignment horizontal="center" vertical="center" wrapText="1"/>
    </xf>
    <xf numFmtId="3" fontId="7" fillId="0" borderId="2" xfId="1" applyNumberFormat="1" applyFont="1" applyBorder="1" applyAlignment="1">
      <alignment horizontal="left" vertical="center" wrapText="1"/>
    </xf>
    <xf numFmtId="3" fontId="4" fillId="0" borderId="2" xfId="1" applyNumberFormat="1" applyFont="1" applyBorder="1" applyAlignment="1">
      <alignment horizontal="right" vertical="center" wrapText="1"/>
    </xf>
    <xf numFmtId="3" fontId="8" fillId="0" borderId="5" xfId="1" applyNumberFormat="1" applyFont="1" applyBorder="1" applyAlignment="1">
      <alignment horizontal="left" vertical="top" wrapText="1"/>
    </xf>
    <xf numFmtId="3" fontId="8" fillId="0" borderId="4" xfId="1" applyNumberFormat="1" applyFont="1" applyBorder="1" applyAlignment="1">
      <alignment horizontal="left" vertical="top" wrapText="1"/>
    </xf>
    <xf numFmtId="3" fontId="8" fillId="0" borderId="3" xfId="1" applyNumberFormat="1" applyFont="1" applyBorder="1" applyAlignment="1">
      <alignment horizontal="left" vertical="top" wrapText="1"/>
    </xf>
    <xf numFmtId="3" fontId="5" fillId="0" borderId="8" xfId="1" applyNumberFormat="1" applyFont="1" applyBorder="1" applyAlignment="1">
      <alignment vertical="top" wrapText="1"/>
    </xf>
    <xf numFmtId="3" fontId="8" fillId="0" borderId="8" xfId="1" applyNumberFormat="1" applyFont="1" applyBorder="1" applyAlignment="1">
      <alignment vertical="top" wrapText="1"/>
    </xf>
    <xf numFmtId="3" fontId="2" fillId="0" borderId="7" xfId="1" applyNumberFormat="1" applyFont="1" applyBorder="1" applyAlignment="1">
      <alignment horizontal="left" vertical="top" wrapText="1"/>
    </xf>
    <xf numFmtId="3" fontId="11" fillId="0" borderId="8" xfId="1" applyNumberFormat="1" applyFont="1" applyBorder="1" applyAlignment="1">
      <alignment vertical="top" wrapText="1"/>
    </xf>
    <xf numFmtId="0" fontId="10" fillId="0" borderId="0" xfId="0" applyFont="1"/>
    <xf numFmtId="0" fontId="13" fillId="0" borderId="0" xfId="3" applyFont="1" applyAlignment="1">
      <alignment horizontal="right"/>
    </xf>
    <xf numFmtId="1" fontId="5" fillId="0" borderId="3" xfId="1" applyNumberFormat="1" applyFont="1" applyBorder="1" applyAlignment="1">
      <alignment horizontal="center" vertical="center" wrapText="1"/>
    </xf>
    <xf numFmtId="0" fontId="8" fillId="0" borderId="0" xfId="0" applyFont="1" applyAlignment="1">
      <alignment horizontal="right" wrapText="1"/>
    </xf>
    <xf numFmtId="0" fontId="13" fillId="0" borderId="0" xfId="3" applyFont="1" applyAlignment="1">
      <alignment horizontal="left" wrapText="1"/>
    </xf>
    <xf numFmtId="3" fontId="2" fillId="0" borderId="5" xfId="1" applyNumberFormat="1" applyFont="1" applyBorder="1" applyAlignment="1">
      <alignment horizontal="left" vertical="top" wrapText="1"/>
    </xf>
    <xf numFmtId="3" fontId="2" fillId="0" borderId="4" xfId="1" applyNumberFormat="1" applyFont="1" applyBorder="1" applyAlignment="1">
      <alignment horizontal="left" vertical="top" wrapText="1"/>
    </xf>
    <xf numFmtId="3" fontId="4" fillId="0" borderId="0" xfId="1" applyNumberFormat="1" applyFont="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3" fontId="5" fillId="0" borderId="1" xfId="1" applyNumberFormat="1" applyFont="1" applyBorder="1" applyAlignment="1">
      <alignment horizontal="center" vertical="center" wrapText="1"/>
    </xf>
    <xf numFmtId="3" fontId="5" fillId="0" borderId="2" xfId="1" applyNumberFormat="1" applyFont="1" applyBorder="1" applyAlignment="1">
      <alignment horizontal="center" vertical="center" wrapText="1"/>
    </xf>
    <xf numFmtId="3" fontId="5" fillId="0" borderId="9" xfId="1" applyNumberFormat="1" applyFont="1" applyBorder="1" applyAlignment="1">
      <alignment horizontal="center" vertical="center" wrapText="1"/>
    </xf>
    <xf numFmtId="3" fontId="5" fillId="0" borderId="10" xfId="1" applyNumberFormat="1" applyFont="1" applyBorder="1" applyAlignment="1">
      <alignment horizontal="center" vertical="center" wrapText="1"/>
    </xf>
    <xf numFmtId="3" fontId="5" fillId="0" borderId="11" xfId="1" applyNumberFormat="1" applyFont="1" applyBorder="1" applyAlignment="1">
      <alignment horizontal="center" vertical="center" wrapText="1"/>
    </xf>
    <xf numFmtId="0" fontId="0" fillId="0" borderId="4" xfId="0" applyBorder="1" applyAlignment="1">
      <alignment horizontal="left" vertical="top" wrapText="1"/>
    </xf>
    <xf numFmtId="0" fontId="0" fillId="0" borderId="3" xfId="0" applyBorder="1" applyAlignment="1">
      <alignment horizontal="left" vertical="top" wrapText="1"/>
    </xf>
    <xf numFmtId="3" fontId="8" fillId="0" borderId="5" xfId="1" applyNumberFormat="1" applyFont="1" applyBorder="1" applyAlignment="1">
      <alignment horizontal="left" vertical="top" wrapText="1"/>
    </xf>
    <xf numFmtId="3" fontId="8" fillId="0" borderId="4" xfId="1" applyNumberFormat="1" applyFont="1" applyBorder="1" applyAlignment="1">
      <alignment horizontal="left" vertical="top" wrapText="1"/>
    </xf>
    <xf numFmtId="3" fontId="8" fillId="0" borderId="3" xfId="1" applyNumberFormat="1" applyFont="1" applyBorder="1" applyAlignment="1">
      <alignment horizontal="left" vertical="top" wrapText="1"/>
    </xf>
  </cellXfs>
  <cellStyles count="4">
    <cellStyle name="Normal" xfId="0" builtinId="0"/>
    <cellStyle name="Normal 2" xfId="1" xr:uid="{00000000-0005-0000-0000-000001000000}"/>
    <cellStyle name="Normal 2 4" xfId="3" xr:uid="{DBE0004E-AE49-4418-A9BB-1ECC59A41162}"/>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5"/>
  <sheetViews>
    <sheetView tabSelected="1" zoomScale="70" zoomScaleNormal="70" workbookViewId="0"/>
  </sheetViews>
  <sheetFormatPr defaultRowHeight="14.5" x14ac:dyDescent="0.35"/>
  <cols>
    <col min="1" max="1" width="12.453125" style="1" customWidth="1"/>
    <col min="2" max="2" width="40.1796875" style="1" customWidth="1"/>
    <col min="3" max="3" width="48.7265625" style="1" customWidth="1"/>
    <col min="4" max="6" width="22.26953125" style="1" customWidth="1"/>
  </cols>
  <sheetData>
    <row r="1" spans="1:6" ht="27" customHeight="1" x14ac:dyDescent="0.35">
      <c r="B1" s="82"/>
      <c r="D1" s="85" t="s">
        <v>139</v>
      </c>
      <c r="E1" s="85"/>
      <c r="F1" s="85"/>
    </row>
    <row r="3" spans="1:6" ht="20.5" customHeight="1" x14ac:dyDescent="0.35">
      <c r="A3" s="89" t="s">
        <v>19</v>
      </c>
      <c r="B3" s="89"/>
      <c r="C3" s="89"/>
      <c r="D3" s="89"/>
      <c r="E3" s="89"/>
      <c r="F3" s="89"/>
    </row>
    <row r="5" spans="1:6" ht="36.75" customHeight="1" x14ac:dyDescent="0.35">
      <c r="A5" s="90" t="s">
        <v>0</v>
      </c>
      <c r="B5" s="92" t="s">
        <v>1</v>
      </c>
      <c r="C5" s="92" t="s">
        <v>2</v>
      </c>
      <c r="D5" s="94" t="s">
        <v>3</v>
      </c>
      <c r="E5" s="95"/>
      <c r="F5" s="96"/>
    </row>
    <row r="6" spans="1:6" ht="29.25" customHeight="1" x14ac:dyDescent="0.35">
      <c r="A6" s="91"/>
      <c r="B6" s="93"/>
      <c r="C6" s="93"/>
      <c r="D6" s="84">
        <v>2024</v>
      </c>
      <c r="E6" s="84">
        <v>2025</v>
      </c>
      <c r="F6" s="84">
        <v>2026</v>
      </c>
    </row>
    <row r="7" spans="1:6" ht="21.75" customHeight="1" x14ac:dyDescent="0.35">
      <c r="A7" s="2"/>
      <c r="B7" s="3" t="s">
        <v>4</v>
      </c>
      <c r="C7" s="4"/>
      <c r="D7" s="5">
        <f>D8+D92</f>
        <v>92594750</v>
      </c>
      <c r="E7" s="5">
        <f>E8+E92</f>
        <v>93849807</v>
      </c>
      <c r="F7" s="5">
        <f>F8+F92</f>
        <v>212683677</v>
      </c>
    </row>
    <row r="8" spans="1:6" ht="36" customHeight="1" x14ac:dyDescent="0.35">
      <c r="A8" s="6"/>
      <c r="B8" s="7" t="s">
        <v>5</v>
      </c>
      <c r="C8" s="8"/>
      <c r="D8" s="9">
        <f>D10+D88</f>
        <v>64272949</v>
      </c>
      <c r="E8" s="9">
        <f>E10+E88</f>
        <v>67195958</v>
      </c>
      <c r="F8" s="9">
        <f>F10+F88</f>
        <v>68165920</v>
      </c>
    </row>
    <row r="9" spans="1:6" ht="15.5" x14ac:dyDescent="0.35">
      <c r="A9" s="10"/>
      <c r="B9" s="11" t="s">
        <v>6</v>
      </c>
      <c r="C9" s="12"/>
      <c r="D9" s="13"/>
      <c r="E9" s="14"/>
      <c r="F9" s="13"/>
    </row>
    <row r="10" spans="1:6" ht="30" x14ac:dyDescent="0.35">
      <c r="A10" s="16"/>
      <c r="B10" s="17" t="s">
        <v>9</v>
      </c>
      <c r="C10" s="18"/>
      <c r="D10" s="19">
        <f>D12+D76</f>
        <v>64131974</v>
      </c>
      <c r="E10" s="19">
        <f>E12+E76</f>
        <v>67054983</v>
      </c>
      <c r="F10" s="19">
        <f>F12+F76</f>
        <v>68024945</v>
      </c>
    </row>
    <row r="11" spans="1:6" ht="15.5" x14ac:dyDescent="0.35">
      <c r="A11" s="20"/>
      <c r="B11" s="11" t="s">
        <v>6</v>
      </c>
      <c r="C11" s="21"/>
      <c r="D11" s="22"/>
      <c r="E11" s="23"/>
      <c r="F11" s="22"/>
    </row>
    <row r="12" spans="1:6" ht="15.5" x14ac:dyDescent="0.35">
      <c r="A12" s="40"/>
      <c r="B12" s="48" t="s">
        <v>12</v>
      </c>
      <c r="C12" s="42"/>
      <c r="D12" s="43">
        <f>D14+D23+D28+D34+D41+D69+D74</f>
        <v>59944896</v>
      </c>
      <c r="E12" s="43">
        <f t="shared" ref="E12:F12" si="0">E14+E23+E28+E34+E41+E69+E74</f>
        <v>62543085</v>
      </c>
      <c r="F12" s="43">
        <f t="shared" si="0"/>
        <v>63175610</v>
      </c>
    </row>
    <row r="13" spans="1:6" ht="15.5" x14ac:dyDescent="0.35">
      <c r="A13" s="20"/>
      <c r="B13" s="11" t="s">
        <v>6</v>
      </c>
      <c r="C13" s="21"/>
      <c r="D13" s="22"/>
      <c r="E13" s="23"/>
      <c r="F13" s="22"/>
    </row>
    <row r="14" spans="1:6" x14ac:dyDescent="0.35">
      <c r="A14" s="33"/>
      <c r="B14" s="34" t="s">
        <v>15</v>
      </c>
      <c r="C14" s="35"/>
      <c r="D14" s="36">
        <f>SUM(D15:D22)</f>
        <v>4072761</v>
      </c>
      <c r="E14" s="36">
        <f>SUM(E15:E22)</f>
        <v>4072761</v>
      </c>
      <c r="F14" s="36">
        <f>SUM(F15:F22)</f>
        <v>4072761</v>
      </c>
    </row>
    <row r="15" spans="1:6" ht="56.25" customHeight="1" x14ac:dyDescent="0.35">
      <c r="A15" s="37" t="s">
        <v>24</v>
      </c>
      <c r="B15" s="25" t="s">
        <v>25</v>
      </c>
      <c r="C15" s="25" t="s">
        <v>26</v>
      </c>
      <c r="D15" s="38">
        <v>2438913</v>
      </c>
      <c r="E15" s="38">
        <v>2438913</v>
      </c>
      <c r="F15" s="38">
        <v>2438913</v>
      </c>
    </row>
    <row r="16" spans="1:6" x14ac:dyDescent="0.35">
      <c r="A16" s="37" t="s">
        <v>27</v>
      </c>
      <c r="B16" s="25" t="s">
        <v>25</v>
      </c>
      <c r="C16" s="25" t="s">
        <v>28</v>
      </c>
      <c r="D16" s="38">
        <v>462296</v>
      </c>
      <c r="E16" s="38">
        <v>462296</v>
      </c>
      <c r="F16" s="38">
        <v>462296</v>
      </c>
    </row>
    <row r="17" spans="1:6" ht="52" x14ac:dyDescent="0.35">
      <c r="A17" s="37" t="s">
        <v>29</v>
      </c>
      <c r="B17" s="25" t="s">
        <v>30</v>
      </c>
      <c r="C17" s="25" t="s">
        <v>31</v>
      </c>
      <c r="D17" s="38">
        <v>389180</v>
      </c>
      <c r="E17" s="38">
        <v>389180</v>
      </c>
      <c r="F17" s="38">
        <v>389180</v>
      </c>
    </row>
    <row r="18" spans="1:6" ht="26" x14ac:dyDescent="0.35">
      <c r="A18" s="37" t="s">
        <v>32</v>
      </c>
      <c r="B18" s="25" t="s">
        <v>33</v>
      </c>
      <c r="C18" s="25" t="s">
        <v>34</v>
      </c>
      <c r="D18" s="38">
        <v>35096</v>
      </c>
      <c r="E18" s="38">
        <v>35096</v>
      </c>
      <c r="F18" s="38">
        <v>35096</v>
      </c>
    </row>
    <row r="19" spans="1:6" ht="26" x14ac:dyDescent="0.35">
      <c r="A19" s="37" t="s">
        <v>35</v>
      </c>
      <c r="B19" s="25" t="s">
        <v>36</v>
      </c>
      <c r="C19" s="25" t="s">
        <v>37</v>
      </c>
      <c r="D19" s="38">
        <v>259961</v>
      </c>
      <c r="E19" s="38">
        <v>259961</v>
      </c>
      <c r="F19" s="38">
        <v>259961</v>
      </c>
    </row>
    <row r="20" spans="1:6" x14ac:dyDescent="0.35">
      <c r="A20" s="37" t="s">
        <v>27</v>
      </c>
      <c r="B20" s="25" t="s">
        <v>25</v>
      </c>
      <c r="C20" s="87" t="s">
        <v>38</v>
      </c>
      <c r="D20" s="38">
        <v>226505</v>
      </c>
      <c r="E20" s="38">
        <v>226505</v>
      </c>
      <c r="F20" s="38">
        <v>226505</v>
      </c>
    </row>
    <row r="21" spans="1:6" ht="18.75" customHeight="1" x14ac:dyDescent="0.35">
      <c r="A21" s="37" t="s">
        <v>35</v>
      </c>
      <c r="B21" s="25" t="s">
        <v>39</v>
      </c>
      <c r="C21" s="88"/>
      <c r="D21" s="38">
        <v>87263</v>
      </c>
      <c r="E21" s="38">
        <v>87263</v>
      </c>
      <c r="F21" s="38">
        <v>87263</v>
      </c>
    </row>
    <row r="22" spans="1:6" ht="39" x14ac:dyDescent="0.35">
      <c r="A22" s="37" t="s">
        <v>40</v>
      </c>
      <c r="B22" s="25" t="s">
        <v>41</v>
      </c>
      <c r="C22" s="50" t="s">
        <v>42</v>
      </c>
      <c r="D22" s="38">
        <v>173547</v>
      </c>
      <c r="E22" s="38">
        <v>173547</v>
      </c>
      <c r="F22" s="38">
        <v>173547</v>
      </c>
    </row>
    <row r="23" spans="1:6" ht="29.25" customHeight="1" x14ac:dyDescent="0.35">
      <c r="A23" s="33"/>
      <c r="B23" s="34" t="s">
        <v>16</v>
      </c>
      <c r="C23" s="35"/>
      <c r="D23" s="36">
        <f>SUM(D24:D27)</f>
        <v>3983771</v>
      </c>
      <c r="E23" s="36">
        <f>SUM(E24:E27)</f>
        <v>4777800</v>
      </c>
      <c r="F23" s="36">
        <f>SUM(F24:F27)</f>
        <v>5080007</v>
      </c>
    </row>
    <row r="24" spans="1:6" ht="69.75" customHeight="1" x14ac:dyDescent="0.35">
      <c r="A24" s="37" t="s">
        <v>88</v>
      </c>
      <c r="B24" s="25" t="s">
        <v>89</v>
      </c>
      <c r="C24" s="25" t="s">
        <v>90</v>
      </c>
      <c r="D24" s="38">
        <v>3916127</v>
      </c>
      <c r="E24" s="38">
        <v>3916127</v>
      </c>
      <c r="F24" s="38">
        <v>3916127</v>
      </c>
    </row>
    <row r="25" spans="1:6" ht="44.25" customHeight="1" x14ac:dyDescent="0.35">
      <c r="A25" s="37" t="s">
        <v>91</v>
      </c>
      <c r="B25" s="25" t="s">
        <v>92</v>
      </c>
      <c r="C25" s="25" t="s">
        <v>93</v>
      </c>
      <c r="D25" s="38">
        <v>0</v>
      </c>
      <c r="E25" s="38">
        <v>677727</v>
      </c>
      <c r="F25" s="38">
        <v>809549</v>
      </c>
    </row>
    <row r="26" spans="1:6" ht="55.5" customHeight="1" x14ac:dyDescent="0.35">
      <c r="A26" s="37" t="s">
        <v>94</v>
      </c>
      <c r="B26" s="25" t="s">
        <v>95</v>
      </c>
      <c r="C26" s="25" t="s">
        <v>96</v>
      </c>
      <c r="D26" s="38">
        <v>0</v>
      </c>
      <c r="E26" s="38">
        <v>155006</v>
      </c>
      <c r="F26" s="38">
        <v>325391</v>
      </c>
    </row>
    <row r="27" spans="1:6" ht="43.5" customHeight="1" x14ac:dyDescent="0.35">
      <c r="A27" s="37" t="s">
        <v>97</v>
      </c>
      <c r="B27" s="25" t="s">
        <v>98</v>
      </c>
      <c r="C27" s="25" t="s">
        <v>99</v>
      </c>
      <c r="D27" s="38">
        <v>67644</v>
      </c>
      <c r="E27" s="38">
        <v>28940</v>
      </c>
      <c r="F27" s="38">
        <v>28940</v>
      </c>
    </row>
    <row r="28" spans="1:6" x14ac:dyDescent="0.35">
      <c r="A28" s="33"/>
      <c r="B28" s="34" t="s">
        <v>14</v>
      </c>
      <c r="C28" s="35"/>
      <c r="D28" s="36">
        <f>SUM(D29:D33)</f>
        <v>119346</v>
      </c>
      <c r="E28" s="36">
        <f>SUM(E29:E33)</f>
        <v>87165</v>
      </c>
      <c r="F28" s="36">
        <f>SUM(F29:F33)</f>
        <v>100327</v>
      </c>
    </row>
    <row r="29" spans="1:6" ht="26" x14ac:dyDescent="0.35">
      <c r="A29" s="37" t="s">
        <v>100</v>
      </c>
      <c r="B29" s="25" t="s">
        <v>101</v>
      </c>
      <c r="C29" s="25" t="s">
        <v>102</v>
      </c>
      <c r="D29" s="38">
        <v>7343</v>
      </c>
      <c r="E29" s="38">
        <v>7336</v>
      </c>
      <c r="F29" s="38">
        <v>16814</v>
      </c>
    </row>
    <row r="30" spans="1:6" ht="26" x14ac:dyDescent="0.35">
      <c r="A30" s="37" t="s">
        <v>103</v>
      </c>
      <c r="B30" s="25" t="s">
        <v>104</v>
      </c>
      <c r="C30" s="25" t="s">
        <v>105</v>
      </c>
      <c r="D30" s="38">
        <v>1920</v>
      </c>
      <c r="E30" s="38">
        <v>1920</v>
      </c>
      <c r="F30" s="38">
        <v>5604</v>
      </c>
    </row>
    <row r="31" spans="1:6" ht="52" x14ac:dyDescent="0.35">
      <c r="A31" s="37" t="s">
        <v>106</v>
      </c>
      <c r="B31" s="25" t="s">
        <v>107</v>
      </c>
      <c r="C31" s="25" t="s">
        <v>108</v>
      </c>
      <c r="D31" s="38">
        <v>21658</v>
      </c>
      <c r="E31" s="38">
        <v>29585</v>
      </c>
      <c r="F31" s="38">
        <v>29585</v>
      </c>
    </row>
    <row r="32" spans="1:6" ht="39" x14ac:dyDescent="0.35">
      <c r="A32" s="37" t="s">
        <v>55</v>
      </c>
      <c r="B32" s="25" t="s">
        <v>56</v>
      </c>
      <c r="C32" s="25" t="s">
        <v>109</v>
      </c>
      <c r="D32" s="38">
        <v>48324</v>
      </c>
      <c r="E32" s="38">
        <v>48324</v>
      </c>
      <c r="F32" s="38">
        <v>48324</v>
      </c>
    </row>
    <row r="33" spans="1:6" ht="65" x14ac:dyDescent="0.35">
      <c r="A33" s="37" t="s">
        <v>55</v>
      </c>
      <c r="B33" s="25" t="s">
        <v>56</v>
      </c>
      <c r="C33" s="25" t="s">
        <v>110</v>
      </c>
      <c r="D33" s="38">
        <v>40101</v>
      </c>
      <c r="E33" s="38">
        <v>0</v>
      </c>
      <c r="F33" s="38">
        <v>0</v>
      </c>
    </row>
    <row r="34" spans="1:6" x14ac:dyDescent="0.35">
      <c r="A34" s="33"/>
      <c r="B34" s="34" t="s">
        <v>13</v>
      </c>
      <c r="C34" s="35"/>
      <c r="D34" s="36">
        <f>SUM(D35:D40)</f>
        <v>43676978</v>
      </c>
      <c r="E34" s="36">
        <f>SUM(E35:E40)</f>
        <v>45507913</v>
      </c>
      <c r="F34" s="36">
        <f>SUM(F35:F40)</f>
        <v>45810188</v>
      </c>
    </row>
    <row r="35" spans="1:6" ht="39" x14ac:dyDescent="0.35">
      <c r="A35" s="37" t="s">
        <v>111</v>
      </c>
      <c r="B35" s="25" t="s">
        <v>112</v>
      </c>
      <c r="C35" s="54" t="s">
        <v>113</v>
      </c>
      <c r="D35" s="26">
        <v>8807521</v>
      </c>
      <c r="E35" s="26">
        <v>8807521</v>
      </c>
      <c r="F35" s="26">
        <v>8807521</v>
      </c>
    </row>
    <row r="36" spans="1:6" ht="26" x14ac:dyDescent="0.35">
      <c r="A36" s="37" t="s">
        <v>111</v>
      </c>
      <c r="B36" s="25" t="s">
        <v>112</v>
      </c>
      <c r="C36" s="54" t="s">
        <v>114</v>
      </c>
      <c r="D36" s="26">
        <v>12412247</v>
      </c>
      <c r="E36" s="26">
        <v>13139131</v>
      </c>
      <c r="F36" s="26">
        <v>13139131</v>
      </c>
    </row>
    <row r="37" spans="1:6" ht="66" customHeight="1" x14ac:dyDescent="0.35">
      <c r="A37" s="37" t="s">
        <v>115</v>
      </c>
      <c r="B37" s="25" t="s">
        <v>116</v>
      </c>
      <c r="C37" s="25" t="s">
        <v>117</v>
      </c>
      <c r="D37" s="49">
        <v>21366332</v>
      </c>
      <c r="E37" s="49">
        <v>22470383</v>
      </c>
      <c r="F37" s="49">
        <v>22772658</v>
      </c>
    </row>
    <row r="38" spans="1:6" ht="78" x14ac:dyDescent="0.35">
      <c r="A38" s="37" t="s">
        <v>118</v>
      </c>
      <c r="B38" s="25" t="s">
        <v>119</v>
      </c>
      <c r="C38" s="25" t="s">
        <v>120</v>
      </c>
      <c r="D38" s="49">
        <v>1060947</v>
      </c>
      <c r="E38" s="49">
        <v>1060947</v>
      </c>
      <c r="F38" s="49">
        <v>1060947</v>
      </c>
    </row>
    <row r="39" spans="1:6" ht="52" x14ac:dyDescent="0.35">
      <c r="A39" s="37" t="s">
        <v>55</v>
      </c>
      <c r="B39" s="25" t="s">
        <v>121</v>
      </c>
      <c r="C39" s="25" t="s">
        <v>122</v>
      </c>
      <c r="D39" s="49">
        <v>0</v>
      </c>
      <c r="E39" s="49">
        <v>0</v>
      </c>
      <c r="F39" s="49">
        <v>0</v>
      </c>
    </row>
    <row r="40" spans="1:6" ht="65" x14ac:dyDescent="0.35">
      <c r="A40" s="37" t="s">
        <v>55</v>
      </c>
      <c r="B40" s="25" t="s">
        <v>121</v>
      </c>
      <c r="C40" s="25" t="s">
        <v>123</v>
      </c>
      <c r="D40" s="49">
        <v>29931</v>
      </c>
      <c r="E40" s="49">
        <v>29931</v>
      </c>
      <c r="F40" s="49">
        <v>29931</v>
      </c>
    </row>
    <row r="41" spans="1:6" s="39" customFormat="1" ht="13" x14ac:dyDescent="0.35">
      <c r="A41" s="55"/>
      <c r="B41" s="56" t="s">
        <v>10</v>
      </c>
      <c r="C41" s="57"/>
      <c r="D41" s="58">
        <f>D42+D43+D49+D53+D56+D54+D55+D64+D67+D68</f>
        <v>6653552</v>
      </c>
      <c r="E41" s="58">
        <f>E42+E43+E49+E53+E56+E54+E55+E64+E67+E68</f>
        <v>6658958</v>
      </c>
      <c r="F41" s="58">
        <f t="shared" ref="F41" si="1">F42+F43+F49+F53+F56+F54+F55+F64+F67+F68</f>
        <v>6673839</v>
      </c>
    </row>
    <row r="42" spans="1:6" s="39" customFormat="1" ht="39" x14ac:dyDescent="0.35">
      <c r="A42" s="59" t="s">
        <v>58</v>
      </c>
      <c r="B42" s="25" t="s">
        <v>59</v>
      </c>
      <c r="C42" s="25" t="s">
        <v>60</v>
      </c>
      <c r="D42" s="51">
        <v>5241</v>
      </c>
      <c r="E42" s="51">
        <v>5241</v>
      </c>
      <c r="F42" s="51">
        <v>5241</v>
      </c>
    </row>
    <row r="43" spans="1:6" s="39" customFormat="1" ht="25.5" customHeight="1" x14ac:dyDescent="0.35">
      <c r="A43" s="60"/>
      <c r="B43" s="15"/>
      <c r="C43" s="99" t="s">
        <v>61</v>
      </c>
      <c r="D43" s="61">
        <f>SUM(D44:D48)</f>
        <v>219994</v>
      </c>
      <c r="E43" s="61">
        <f t="shared" ref="E43:F43" si="2">SUM(E44:E48)</f>
        <v>219994</v>
      </c>
      <c r="F43" s="61">
        <f t="shared" si="2"/>
        <v>219994</v>
      </c>
    </row>
    <row r="44" spans="1:6" s="39" customFormat="1" ht="26.25" customHeight="1" x14ac:dyDescent="0.35">
      <c r="A44" s="62" t="s">
        <v>62</v>
      </c>
      <c r="B44" s="25" t="s">
        <v>63</v>
      </c>
      <c r="C44" s="100"/>
      <c r="D44" s="63">
        <v>41200</v>
      </c>
      <c r="E44" s="63">
        <v>41200</v>
      </c>
      <c r="F44" s="63">
        <v>41200</v>
      </c>
    </row>
    <row r="45" spans="1:6" s="39" customFormat="1" ht="26.25" customHeight="1" x14ac:dyDescent="0.35">
      <c r="A45" s="37" t="s">
        <v>58</v>
      </c>
      <c r="B45" s="25" t="s">
        <v>59</v>
      </c>
      <c r="C45" s="100"/>
      <c r="D45" s="63">
        <v>84326</v>
      </c>
      <c r="E45" s="63">
        <v>84326</v>
      </c>
      <c r="F45" s="63">
        <v>84326</v>
      </c>
    </row>
    <row r="46" spans="1:6" s="39" customFormat="1" ht="26.25" customHeight="1" x14ac:dyDescent="0.35">
      <c r="A46" s="37" t="s">
        <v>64</v>
      </c>
      <c r="B46" s="25" t="s">
        <v>65</v>
      </c>
      <c r="C46" s="100"/>
      <c r="D46" s="63">
        <v>27544</v>
      </c>
      <c r="E46" s="63">
        <v>27544</v>
      </c>
      <c r="F46" s="63">
        <v>27544</v>
      </c>
    </row>
    <row r="47" spans="1:6" s="39" customFormat="1" ht="26.25" customHeight="1" x14ac:dyDescent="0.35">
      <c r="A47" s="37" t="s">
        <v>66</v>
      </c>
      <c r="B47" s="25" t="s">
        <v>67</v>
      </c>
      <c r="C47" s="100"/>
      <c r="D47" s="63">
        <v>16622</v>
      </c>
      <c r="E47" s="63">
        <v>16622</v>
      </c>
      <c r="F47" s="63">
        <v>16622</v>
      </c>
    </row>
    <row r="48" spans="1:6" s="39" customFormat="1" ht="26.25" customHeight="1" x14ac:dyDescent="0.35">
      <c r="A48" s="37" t="s">
        <v>68</v>
      </c>
      <c r="B48" s="25" t="s">
        <v>69</v>
      </c>
      <c r="C48" s="101"/>
      <c r="D48" s="63">
        <v>50302</v>
      </c>
      <c r="E48" s="63">
        <v>50302</v>
      </c>
      <c r="F48" s="63">
        <v>50302</v>
      </c>
    </row>
    <row r="49" spans="1:6" s="39" customFormat="1" ht="26.25" customHeight="1" x14ac:dyDescent="0.35">
      <c r="A49" s="37"/>
      <c r="B49" s="25"/>
      <c r="C49" s="99" t="s">
        <v>70</v>
      </c>
      <c r="D49" s="53">
        <f>SUM(D50:D52)</f>
        <v>25602</v>
      </c>
      <c r="E49" s="53">
        <f>SUM(E50:E52)</f>
        <v>25602</v>
      </c>
      <c r="F49" s="53">
        <f>SUM(F50:F52)</f>
        <v>25602</v>
      </c>
    </row>
    <row r="50" spans="1:6" s="39" customFormat="1" ht="26.25" customHeight="1" x14ac:dyDescent="0.35">
      <c r="A50" s="37" t="s">
        <v>62</v>
      </c>
      <c r="B50" s="25" t="s">
        <v>63</v>
      </c>
      <c r="C50" s="100"/>
      <c r="D50" s="63">
        <v>11183</v>
      </c>
      <c r="E50" s="63">
        <v>11183</v>
      </c>
      <c r="F50" s="63">
        <v>11183</v>
      </c>
    </row>
    <row r="51" spans="1:6" s="39" customFormat="1" ht="26.25" customHeight="1" x14ac:dyDescent="0.35">
      <c r="A51" s="37" t="s">
        <v>58</v>
      </c>
      <c r="B51" s="25" t="s">
        <v>59</v>
      </c>
      <c r="C51" s="100"/>
      <c r="D51" s="39">
        <v>11617</v>
      </c>
      <c r="E51" s="64">
        <v>11617</v>
      </c>
      <c r="F51" s="52">
        <v>11617</v>
      </c>
    </row>
    <row r="52" spans="1:6" s="39" customFormat="1" ht="26.25" customHeight="1" x14ac:dyDescent="0.35">
      <c r="A52" s="37" t="s">
        <v>64</v>
      </c>
      <c r="B52" s="25" t="s">
        <v>65</v>
      </c>
      <c r="C52" s="101"/>
      <c r="D52" s="63">
        <v>2802</v>
      </c>
      <c r="E52" s="63">
        <v>2802</v>
      </c>
      <c r="F52" s="63">
        <v>2802</v>
      </c>
    </row>
    <row r="53" spans="1:6" s="39" customFormat="1" ht="65" x14ac:dyDescent="0.35">
      <c r="A53" s="37" t="s">
        <v>71</v>
      </c>
      <c r="B53" s="25" t="s">
        <v>72</v>
      </c>
      <c r="C53" s="69" t="s">
        <v>73</v>
      </c>
      <c r="D53" s="53">
        <v>37706</v>
      </c>
      <c r="E53" s="53">
        <v>37706</v>
      </c>
      <c r="F53" s="53">
        <v>37706</v>
      </c>
    </row>
    <row r="54" spans="1:6" s="39" customFormat="1" ht="52" x14ac:dyDescent="0.35">
      <c r="A54" s="65" t="s">
        <v>74</v>
      </c>
      <c r="B54" s="25" t="s">
        <v>75</v>
      </c>
      <c r="C54" s="70" t="s">
        <v>76</v>
      </c>
      <c r="D54" s="66">
        <v>10822</v>
      </c>
      <c r="E54" s="66">
        <v>9353</v>
      </c>
      <c r="F54" s="66">
        <v>9353</v>
      </c>
    </row>
    <row r="55" spans="1:6" s="39" customFormat="1" ht="65" x14ac:dyDescent="0.35">
      <c r="A55" s="37" t="s">
        <v>77</v>
      </c>
      <c r="B55" s="25" t="s">
        <v>78</v>
      </c>
      <c r="C55" s="71" t="s">
        <v>79</v>
      </c>
      <c r="D55" s="67">
        <v>22723</v>
      </c>
      <c r="E55" s="67">
        <v>15246</v>
      </c>
      <c r="F55" s="67">
        <v>15246</v>
      </c>
    </row>
    <row r="56" spans="1:6" s="39" customFormat="1" ht="26.25" customHeight="1" x14ac:dyDescent="0.35">
      <c r="A56" s="37"/>
      <c r="B56" s="25"/>
      <c r="C56" s="99" t="s">
        <v>80</v>
      </c>
      <c r="D56" s="53">
        <f>D57+D58+D59+D60+D61+D62+D63</f>
        <v>5967432</v>
      </c>
      <c r="E56" s="53">
        <f t="shared" ref="E56:F56" si="3">E57+E58+E59+E60+E61+E62+E63</f>
        <v>5967432</v>
      </c>
      <c r="F56" s="53">
        <f t="shared" si="3"/>
        <v>5967432</v>
      </c>
    </row>
    <row r="57" spans="1:6" s="39" customFormat="1" ht="26.25" customHeight="1" x14ac:dyDescent="0.35">
      <c r="A57" s="37" t="s">
        <v>71</v>
      </c>
      <c r="B57" s="25" t="s">
        <v>72</v>
      </c>
      <c r="C57" s="100"/>
      <c r="D57" s="63">
        <v>5213422</v>
      </c>
      <c r="E57" s="63">
        <v>5213422</v>
      </c>
      <c r="F57" s="63">
        <v>5213422</v>
      </c>
    </row>
    <row r="58" spans="1:6" s="39" customFormat="1" ht="68.5" customHeight="1" x14ac:dyDescent="0.35">
      <c r="A58" s="65" t="s">
        <v>74</v>
      </c>
      <c r="B58" s="25" t="s">
        <v>75</v>
      </c>
      <c r="C58" s="100"/>
      <c r="D58" s="63">
        <v>546976</v>
      </c>
      <c r="E58" s="63">
        <v>546976</v>
      </c>
      <c r="F58" s="63">
        <v>546976</v>
      </c>
    </row>
    <row r="59" spans="1:6" s="39" customFormat="1" ht="26.25" customHeight="1" x14ac:dyDescent="0.35">
      <c r="A59" s="62" t="s">
        <v>62</v>
      </c>
      <c r="B59" s="25" t="s">
        <v>63</v>
      </c>
      <c r="C59" s="100"/>
      <c r="D59" s="63">
        <v>31357</v>
      </c>
      <c r="E59" s="63">
        <v>31357</v>
      </c>
      <c r="F59" s="63">
        <v>31357</v>
      </c>
    </row>
    <row r="60" spans="1:6" s="39" customFormat="1" ht="26.25" customHeight="1" x14ac:dyDescent="0.35">
      <c r="A60" s="37" t="s">
        <v>58</v>
      </c>
      <c r="B60" s="25" t="s">
        <v>59</v>
      </c>
      <c r="C60" s="100"/>
      <c r="D60" s="63">
        <v>78306</v>
      </c>
      <c r="E60" s="63">
        <v>78306</v>
      </c>
      <c r="F60" s="63">
        <v>78306</v>
      </c>
    </row>
    <row r="61" spans="1:6" s="39" customFormat="1" ht="26.25" customHeight="1" x14ac:dyDescent="0.35">
      <c r="A61" s="37" t="s">
        <v>64</v>
      </c>
      <c r="B61" s="25" t="s">
        <v>65</v>
      </c>
      <c r="C61" s="100"/>
      <c r="D61" s="63">
        <v>25275</v>
      </c>
      <c r="E61" s="63">
        <v>25275</v>
      </c>
      <c r="F61" s="63">
        <v>25275</v>
      </c>
    </row>
    <row r="62" spans="1:6" s="39" customFormat="1" ht="26.25" customHeight="1" x14ac:dyDescent="0.35">
      <c r="A62" s="37" t="s">
        <v>66</v>
      </c>
      <c r="B62" s="25" t="s">
        <v>67</v>
      </c>
      <c r="C62" s="100"/>
      <c r="D62" s="63">
        <v>6293</v>
      </c>
      <c r="E62" s="63">
        <v>6293</v>
      </c>
      <c r="F62" s="63">
        <v>6293</v>
      </c>
    </row>
    <row r="63" spans="1:6" s="39" customFormat="1" ht="26.25" customHeight="1" x14ac:dyDescent="0.35">
      <c r="A63" s="37" t="s">
        <v>68</v>
      </c>
      <c r="B63" s="25" t="s">
        <v>69</v>
      </c>
      <c r="C63" s="101"/>
      <c r="D63" s="63">
        <v>65803</v>
      </c>
      <c r="E63" s="63">
        <v>65803</v>
      </c>
      <c r="F63" s="63">
        <v>65803</v>
      </c>
    </row>
    <row r="64" spans="1:6" s="39" customFormat="1" ht="26.25" customHeight="1" x14ac:dyDescent="0.35">
      <c r="A64" s="37"/>
      <c r="B64" s="25"/>
      <c r="C64" s="76"/>
      <c r="D64" s="78">
        <f>D65+D66</f>
        <v>112825</v>
      </c>
      <c r="E64" s="78">
        <f t="shared" ref="E64:F64" si="4">E65+E66</f>
        <v>127177</v>
      </c>
      <c r="F64" s="78">
        <f t="shared" si="4"/>
        <v>142058</v>
      </c>
    </row>
    <row r="65" spans="1:6" s="39" customFormat="1" ht="15.75" customHeight="1" x14ac:dyDescent="0.35">
      <c r="A65" s="37" t="s">
        <v>77</v>
      </c>
      <c r="B65" s="25" t="s">
        <v>78</v>
      </c>
      <c r="C65" s="99" t="s">
        <v>130</v>
      </c>
      <c r="D65" s="79">
        <v>41993</v>
      </c>
      <c r="E65" s="79">
        <v>56345</v>
      </c>
      <c r="F65" s="79">
        <v>71226</v>
      </c>
    </row>
    <row r="66" spans="1:6" s="39" customFormat="1" ht="15.75" customHeight="1" x14ac:dyDescent="0.35">
      <c r="A66" s="37" t="s">
        <v>62</v>
      </c>
      <c r="B66" s="80" t="s">
        <v>63</v>
      </c>
      <c r="C66" s="101"/>
      <c r="D66" s="79">
        <v>70832</v>
      </c>
      <c r="E66" s="79">
        <v>70832</v>
      </c>
      <c r="F66" s="79">
        <v>70832</v>
      </c>
    </row>
    <row r="67" spans="1:6" s="39" customFormat="1" ht="52" x14ac:dyDescent="0.35">
      <c r="A67" s="37" t="s">
        <v>131</v>
      </c>
      <c r="B67" s="80" t="s">
        <v>132</v>
      </c>
      <c r="C67" s="77" t="s">
        <v>133</v>
      </c>
      <c r="D67" s="81">
        <v>242806</v>
      </c>
      <c r="E67" s="81">
        <v>242806</v>
      </c>
      <c r="F67" s="81">
        <v>242806</v>
      </c>
    </row>
    <row r="68" spans="1:6" s="39" customFormat="1" ht="52" x14ac:dyDescent="0.35">
      <c r="A68" s="37" t="s">
        <v>131</v>
      </c>
      <c r="B68" s="80" t="s">
        <v>132</v>
      </c>
      <c r="C68" s="77" t="s">
        <v>134</v>
      </c>
      <c r="D68" s="81">
        <v>8401</v>
      </c>
      <c r="E68" s="81">
        <v>8401</v>
      </c>
      <c r="F68" s="81">
        <v>8401</v>
      </c>
    </row>
    <row r="69" spans="1:6" x14ac:dyDescent="0.35">
      <c r="A69" s="33"/>
      <c r="B69" s="34" t="s">
        <v>17</v>
      </c>
      <c r="C69" s="35"/>
      <c r="D69" s="36">
        <f>SUM(D70:D73)</f>
        <v>116700</v>
      </c>
      <c r="E69" s="36">
        <f>SUM(E70:E73)</f>
        <v>116700</v>
      </c>
      <c r="F69" s="36">
        <f>SUM(F70:F73)</f>
        <v>116700</v>
      </c>
    </row>
    <row r="70" spans="1:6" ht="26" x14ac:dyDescent="0.35">
      <c r="A70" s="37" t="s">
        <v>46</v>
      </c>
      <c r="B70" s="25" t="s">
        <v>47</v>
      </c>
      <c r="C70" s="25" t="s">
        <v>48</v>
      </c>
      <c r="D70" s="38">
        <v>51100</v>
      </c>
      <c r="E70" s="38">
        <v>51100</v>
      </c>
      <c r="F70" s="38">
        <v>51100</v>
      </c>
    </row>
    <row r="71" spans="1:6" ht="104" x14ac:dyDescent="0.35">
      <c r="A71" s="37" t="s">
        <v>49</v>
      </c>
      <c r="B71" s="25" t="s">
        <v>50</v>
      </c>
      <c r="C71" s="25" t="s">
        <v>51</v>
      </c>
      <c r="D71" s="38">
        <v>40600</v>
      </c>
      <c r="E71" s="38">
        <v>40600</v>
      </c>
      <c r="F71" s="38">
        <v>40600</v>
      </c>
    </row>
    <row r="72" spans="1:6" ht="26" x14ac:dyDescent="0.35">
      <c r="A72" s="37" t="s">
        <v>52</v>
      </c>
      <c r="B72" s="25" t="s">
        <v>53</v>
      </c>
      <c r="C72" s="25" t="s">
        <v>54</v>
      </c>
      <c r="D72" s="38">
        <v>25000</v>
      </c>
      <c r="E72" s="38">
        <v>25000</v>
      </c>
      <c r="F72" s="38">
        <v>25000</v>
      </c>
    </row>
    <row r="73" spans="1:6" ht="78" x14ac:dyDescent="0.35">
      <c r="A73" s="37" t="s">
        <v>55</v>
      </c>
      <c r="B73" s="25" t="s">
        <v>56</v>
      </c>
      <c r="C73" s="25" t="s">
        <v>57</v>
      </c>
      <c r="D73" s="38">
        <v>0</v>
      </c>
      <c r="E73" s="38">
        <v>0</v>
      </c>
      <c r="F73" s="38">
        <v>0</v>
      </c>
    </row>
    <row r="74" spans="1:6" x14ac:dyDescent="0.35">
      <c r="A74" s="33"/>
      <c r="B74" s="34" t="s">
        <v>18</v>
      </c>
      <c r="C74" s="35"/>
      <c r="D74" s="36">
        <f>SUM(D75:D75)</f>
        <v>1321788</v>
      </c>
      <c r="E74" s="36">
        <f>SUM(E75:E75)</f>
        <v>1321788</v>
      </c>
      <c r="F74" s="36">
        <f>SUM(F75:F75)</f>
        <v>1321788</v>
      </c>
    </row>
    <row r="75" spans="1:6" ht="26" x14ac:dyDescent="0.35">
      <c r="A75" s="37" t="s">
        <v>21</v>
      </c>
      <c r="B75" s="25" t="s">
        <v>22</v>
      </c>
      <c r="C75" s="25" t="s">
        <v>23</v>
      </c>
      <c r="D75" s="38">
        <v>1321788</v>
      </c>
      <c r="E75" s="38">
        <v>1321788</v>
      </c>
      <c r="F75" s="38">
        <v>1321788</v>
      </c>
    </row>
    <row r="76" spans="1:6" s="44" customFormat="1" ht="30" customHeight="1" x14ac:dyDescent="0.35">
      <c r="A76" s="40"/>
      <c r="B76" s="41" t="s">
        <v>11</v>
      </c>
      <c r="C76" s="42"/>
      <c r="D76" s="43">
        <f t="shared" ref="D76:F76" si="5">D78</f>
        <v>4187078</v>
      </c>
      <c r="E76" s="43">
        <f t="shared" si="5"/>
        <v>4511898</v>
      </c>
      <c r="F76" s="43">
        <f t="shared" si="5"/>
        <v>4849335</v>
      </c>
    </row>
    <row r="77" spans="1:6" s="44" customFormat="1" ht="18" customHeight="1" x14ac:dyDescent="0.35">
      <c r="A77" s="72"/>
      <c r="B77" s="11" t="s">
        <v>6</v>
      </c>
      <c r="C77" s="73"/>
      <c r="D77" s="74"/>
      <c r="E77" s="74"/>
      <c r="F77" s="74"/>
    </row>
    <row r="78" spans="1:6" s="45" customFormat="1" ht="23.15" customHeight="1" x14ac:dyDescent="0.35">
      <c r="A78" s="46"/>
      <c r="B78" s="47" t="s">
        <v>10</v>
      </c>
      <c r="C78" s="46"/>
      <c r="D78" s="68">
        <f>D79+D80+D81+D85+D84+D86+D87</f>
        <v>4187078</v>
      </c>
      <c r="E78" s="68">
        <f>E79+E80+E81+E85+E84+E86+E87</f>
        <v>4511898</v>
      </c>
      <c r="F78" s="68">
        <f>F79+F80+F81+F85+F84+F86+F87</f>
        <v>4849335</v>
      </c>
    </row>
    <row r="79" spans="1:6" s="39" customFormat="1" ht="49" customHeight="1" x14ac:dyDescent="0.35">
      <c r="A79" s="25" t="s">
        <v>81</v>
      </c>
      <c r="B79" s="25" t="s">
        <v>82</v>
      </c>
      <c r="C79" s="25" t="s">
        <v>83</v>
      </c>
      <c r="D79" s="51">
        <v>24819</v>
      </c>
      <c r="E79" s="51">
        <v>24819</v>
      </c>
      <c r="F79" s="51">
        <v>24819</v>
      </c>
    </row>
    <row r="80" spans="1:6" s="39" customFormat="1" ht="31.5" customHeight="1" x14ac:dyDescent="0.35">
      <c r="A80" s="25" t="s">
        <v>81</v>
      </c>
      <c r="B80" s="25" t="s">
        <v>82</v>
      </c>
      <c r="C80" s="25" t="s">
        <v>84</v>
      </c>
      <c r="D80" s="51">
        <v>164007</v>
      </c>
      <c r="E80" s="51">
        <v>164007</v>
      </c>
      <c r="F80" s="51">
        <v>164007</v>
      </c>
    </row>
    <row r="81" spans="1:6" s="39" customFormat="1" ht="23.15" customHeight="1" x14ac:dyDescent="0.35">
      <c r="A81" s="25"/>
      <c r="B81" s="25"/>
      <c r="C81" s="87" t="s">
        <v>85</v>
      </c>
      <c r="D81" s="51">
        <f>D82+D83</f>
        <v>347008</v>
      </c>
      <c r="E81" s="51">
        <f t="shared" ref="E81:F81" si="6">E82+E83</f>
        <v>347008</v>
      </c>
      <c r="F81" s="51">
        <f t="shared" si="6"/>
        <v>347008</v>
      </c>
    </row>
    <row r="82" spans="1:6" s="39" customFormat="1" ht="23.15" customHeight="1" x14ac:dyDescent="0.35">
      <c r="A82" s="25" t="s">
        <v>86</v>
      </c>
      <c r="B82" s="25" t="s">
        <v>87</v>
      </c>
      <c r="C82" s="97"/>
      <c r="D82" s="52">
        <v>71610</v>
      </c>
      <c r="E82" s="52">
        <v>71610</v>
      </c>
      <c r="F82" s="52">
        <v>71610</v>
      </c>
    </row>
    <row r="83" spans="1:6" s="39" customFormat="1" ht="33.65" customHeight="1" x14ac:dyDescent="0.35">
      <c r="A83" s="25" t="s">
        <v>81</v>
      </c>
      <c r="B83" s="25" t="s">
        <v>82</v>
      </c>
      <c r="C83" s="98"/>
      <c r="D83" s="52">
        <v>275398</v>
      </c>
      <c r="E83" s="52">
        <v>275398</v>
      </c>
      <c r="F83" s="52">
        <v>275398</v>
      </c>
    </row>
    <row r="84" spans="1:6" s="39" customFormat="1" ht="42" customHeight="1" x14ac:dyDescent="0.35">
      <c r="A84" s="25" t="s">
        <v>81</v>
      </c>
      <c r="B84" s="25" t="s">
        <v>82</v>
      </c>
      <c r="C84" s="75" t="s">
        <v>70</v>
      </c>
      <c r="D84" s="51">
        <v>60231</v>
      </c>
      <c r="E84" s="51">
        <v>60231</v>
      </c>
      <c r="F84" s="51">
        <v>60231</v>
      </c>
    </row>
    <row r="85" spans="1:6" s="39" customFormat="1" ht="33.65" customHeight="1" x14ac:dyDescent="0.35">
      <c r="A85" s="25" t="s">
        <v>81</v>
      </c>
      <c r="B85" s="25" t="s">
        <v>82</v>
      </c>
      <c r="C85" s="75" t="s">
        <v>130</v>
      </c>
      <c r="D85" s="51">
        <f>469912+101044</f>
        <v>570956</v>
      </c>
      <c r="E85" s="51">
        <f>789400+101044</f>
        <v>890444</v>
      </c>
      <c r="F85" s="51">
        <f>1120664+101044</f>
        <v>1221708</v>
      </c>
    </row>
    <row r="86" spans="1:6" s="39" customFormat="1" ht="32.5" customHeight="1" x14ac:dyDescent="0.35">
      <c r="A86" s="25" t="s">
        <v>81</v>
      </c>
      <c r="B86" s="25" t="s">
        <v>82</v>
      </c>
      <c r="C86" s="75" t="s">
        <v>135</v>
      </c>
      <c r="D86" s="51">
        <v>315425</v>
      </c>
      <c r="E86" s="51">
        <v>320757</v>
      </c>
      <c r="F86" s="51">
        <v>326930</v>
      </c>
    </row>
    <row r="87" spans="1:6" s="39" customFormat="1" ht="27.65" customHeight="1" x14ac:dyDescent="0.35">
      <c r="A87" s="25" t="s">
        <v>81</v>
      </c>
      <c r="B87" s="25" t="s">
        <v>82</v>
      </c>
      <c r="C87" s="75" t="s">
        <v>136</v>
      </c>
      <c r="D87" s="51">
        <v>2704632</v>
      </c>
      <c r="E87" s="51">
        <v>2704632</v>
      </c>
      <c r="F87" s="51">
        <v>2704632</v>
      </c>
    </row>
    <row r="88" spans="1:6" ht="30" x14ac:dyDescent="0.35">
      <c r="A88" s="28"/>
      <c r="B88" s="17" t="s">
        <v>7</v>
      </c>
      <c r="C88" s="18"/>
      <c r="D88" s="19">
        <f>D90</f>
        <v>140975</v>
      </c>
      <c r="E88" s="19">
        <f t="shared" ref="E88:F88" si="7">E90</f>
        <v>140975</v>
      </c>
      <c r="F88" s="19">
        <f t="shared" si="7"/>
        <v>140975</v>
      </c>
    </row>
    <row r="89" spans="1:6" ht="15.5" x14ac:dyDescent="0.35">
      <c r="A89" s="24"/>
      <c r="B89" s="11" t="s">
        <v>6</v>
      </c>
      <c r="C89" s="25"/>
      <c r="D89" s="26"/>
      <c r="E89" s="27"/>
      <c r="F89" s="26"/>
    </row>
    <row r="90" spans="1:6" x14ac:dyDescent="0.35">
      <c r="A90" s="33"/>
      <c r="B90" s="34" t="s">
        <v>20</v>
      </c>
      <c r="C90" s="35"/>
      <c r="D90" s="36">
        <f>SUM(D91:D91)</f>
        <v>140975</v>
      </c>
      <c r="E90" s="36">
        <f>SUM(E91:E91)</f>
        <v>140975</v>
      </c>
      <c r="F90" s="36">
        <f>SUM(F91:F91)</f>
        <v>140975</v>
      </c>
    </row>
    <row r="91" spans="1:6" s="39" customFormat="1" ht="55.5" customHeight="1" x14ac:dyDescent="0.35">
      <c r="A91" s="37" t="s">
        <v>43</v>
      </c>
      <c r="B91" s="25" t="s">
        <v>44</v>
      </c>
      <c r="C91" s="25" t="s">
        <v>45</v>
      </c>
      <c r="D91" s="38">
        <v>140975</v>
      </c>
      <c r="E91" s="38">
        <v>140975</v>
      </c>
      <c r="F91" s="38">
        <v>140975</v>
      </c>
    </row>
    <row r="92" spans="1:6" ht="60" x14ac:dyDescent="0.35">
      <c r="A92" s="29"/>
      <c r="B92" s="30" t="s">
        <v>8</v>
      </c>
      <c r="C92" s="31"/>
      <c r="D92" s="32">
        <f>D94</f>
        <v>28321801</v>
      </c>
      <c r="E92" s="32">
        <f t="shared" ref="E92:F92" si="8">E94</f>
        <v>26653849</v>
      </c>
      <c r="F92" s="32">
        <f t="shared" si="8"/>
        <v>144517757</v>
      </c>
    </row>
    <row r="93" spans="1:6" ht="15.5" x14ac:dyDescent="0.35">
      <c r="A93" s="24"/>
      <c r="B93" s="11" t="s">
        <v>6</v>
      </c>
      <c r="C93" s="25"/>
      <c r="D93" s="26"/>
      <c r="E93" s="27"/>
      <c r="F93" s="26"/>
    </row>
    <row r="94" spans="1:6" x14ac:dyDescent="0.35">
      <c r="A94" s="33"/>
      <c r="B94" s="34" t="s">
        <v>13</v>
      </c>
      <c r="C94" s="35"/>
      <c r="D94" s="36">
        <f>SUM(D95:D96)</f>
        <v>28321801</v>
      </c>
      <c r="E94" s="36">
        <f>SUM(E95:E96)</f>
        <v>26653849</v>
      </c>
      <c r="F94" s="36">
        <f>SUM(F95:F96)</f>
        <v>144517757</v>
      </c>
    </row>
    <row r="95" spans="1:6" ht="26" x14ac:dyDescent="0.35">
      <c r="A95" s="37" t="s">
        <v>124</v>
      </c>
      <c r="B95" s="25" t="s">
        <v>125</v>
      </c>
      <c r="C95" s="25" t="s">
        <v>126</v>
      </c>
      <c r="D95" s="26">
        <v>28321801</v>
      </c>
      <c r="E95" s="26">
        <v>26653849</v>
      </c>
      <c r="F95" s="26">
        <v>29937340</v>
      </c>
    </row>
    <row r="96" spans="1:6" ht="65" x14ac:dyDescent="0.35">
      <c r="A96" s="37" t="s">
        <v>127</v>
      </c>
      <c r="B96" s="25" t="s">
        <v>128</v>
      </c>
      <c r="C96" s="25" t="s">
        <v>129</v>
      </c>
      <c r="D96" s="49">
        <v>0</v>
      </c>
      <c r="E96" s="49">
        <v>0</v>
      </c>
      <c r="F96" s="49">
        <v>114580417</v>
      </c>
    </row>
    <row r="100" spans="1:6" ht="15.5" x14ac:dyDescent="0.35">
      <c r="A100" s="86" t="s">
        <v>137</v>
      </c>
      <c r="B100" s="86"/>
      <c r="F100" s="83" t="s">
        <v>138</v>
      </c>
    </row>
    <row r="104" spans="1:6" x14ac:dyDescent="0.35">
      <c r="A104" s="1" t="s">
        <v>140</v>
      </c>
    </row>
    <row r="105" spans="1:6" x14ac:dyDescent="0.35">
      <c r="A105" s="1" t="s">
        <v>141</v>
      </c>
    </row>
  </sheetData>
  <mergeCells count="13">
    <mergeCell ref="D1:F1"/>
    <mergeCell ref="A100:B100"/>
    <mergeCell ref="C20:C21"/>
    <mergeCell ref="A3:F3"/>
    <mergeCell ref="A5:A6"/>
    <mergeCell ref="B5:B6"/>
    <mergeCell ref="C5:C6"/>
    <mergeCell ref="D5:F5"/>
    <mergeCell ref="C81:C83"/>
    <mergeCell ref="C43:C48"/>
    <mergeCell ref="C49:C52"/>
    <mergeCell ref="C56:C63"/>
    <mergeCell ref="C65:C66"/>
  </mergeCells>
  <phoneticPr fontId="9" type="noConversion"/>
  <pageMargins left="0.31496062992125984" right="0.31496062992125984" top="0.5" bottom="0.39" header="0.33" footer="0.15748031496062992"/>
  <pageSetup scale="59" fitToHeight="0" orientation="portrait"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5.pielikums</vt:lpstr>
      <vt:lpstr>'5.pielikums'!Print_Titles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pielikums informatīvajam ziņojumam "Par valsts pamatbudžeta un valsts speciālā budžeta bāzi un izdevumu pārskatīšanas rezultātiem 2024., 2025. un 2026. gadam"</dc:title>
  <dc:subject>Valsts budžeta bāzē 2024., 2025. un 2026.gadam neiekļauto pasākumu saraksts</dc:subject>
  <dc:creator/>
  <dc:description>dace.sinkovska@fm.gov.lv  
26573078</dc:description>
  <cp:lastModifiedBy/>
  <dcterms:created xsi:type="dcterms:W3CDTF">2015-06-05T18:17:20Z</dcterms:created>
  <dcterms:modified xsi:type="dcterms:W3CDTF">2023-08-08T08:46:48Z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FMZinp5_baze2023_2025_uz210622_neieklautie_veidlapa.xlsx</vt:lpwstr>
  </property>
</Properties>
</file>