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Datu bāzes\2023\10_Oktobris_2023\Mājas lapai\"/>
    </mc:Choice>
  </mc:AlternateContent>
  <xr:revisionPtr revIDLastSave="0" documentId="8_{19010CD9-DD66-40A2-86FA-3E9DD0137963}" xr6:coauthVersionLast="47" xr6:coauthVersionMax="47" xr10:uidLastSave="{00000000-0000-0000-0000-000000000000}"/>
  <bookViews>
    <workbookView xWindow="-120" yWindow="-120" windowWidth="29040" windowHeight="15840" xr2:uid="{A0491DC9-9F7F-40BD-BC85-4FD61174F565}"/>
  </bookViews>
  <sheets>
    <sheet name="pamat" sheetId="1" r:id="rId1"/>
  </sheets>
  <definedNames>
    <definedName name="_xlnm._FilterDatabase" localSheetId="0" hidden="1">pamat!$A$4:$B$47</definedName>
    <definedName name="_xlnm.Print_Area" localSheetId="0">pamat!$A$1:$O$47</definedName>
    <definedName name="_xlnm.Print_Titles" localSheetId="0">pamat!$1:$3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47" i="1" l="1"/>
  <c r="N47" i="1"/>
  <c r="H47" i="1"/>
  <c r="G47" i="1"/>
  <c r="F47" i="1"/>
  <c r="O46" i="1"/>
  <c r="N46" i="1"/>
  <c r="H46" i="1"/>
  <c r="G46" i="1"/>
  <c r="F46" i="1"/>
  <c r="O45" i="1"/>
  <c r="N45" i="1"/>
  <c r="H45" i="1"/>
  <c r="G45" i="1"/>
  <c r="F45" i="1"/>
  <c r="O44" i="1"/>
  <c r="N44" i="1"/>
  <c r="H44" i="1"/>
  <c r="G44" i="1"/>
  <c r="F44" i="1"/>
  <c r="O43" i="1"/>
  <c r="N43" i="1"/>
  <c r="H43" i="1"/>
  <c r="G43" i="1"/>
  <c r="F43" i="1"/>
  <c r="O42" i="1"/>
  <c r="N42" i="1"/>
  <c r="H42" i="1"/>
  <c r="G42" i="1"/>
  <c r="F42" i="1"/>
  <c r="O41" i="1"/>
  <c r="N41" i="1"/>
  <c r="H41" i="1"/>
  <c r="G41" i="1"/>
  <c r="F41" i="1"/>
  <c r="O40" i="1"/>
  <c r="N40" i="1"/>
  <c r="H40" i="1"/>
  <c r="G40" i="1"/>
  <c r="F40" i="1"/>
  <c r="O39" i="1"/>
  <c r="N39" i="1"/>
  <c r="H39" i="1"/>
  <c r="G39" i="1"/>
  <c r="F39" i="1"/>
  <c r="O38" i="1"/>
  <c r="N38" i="1"/>
  <c r="H38" i="1"/>
  <c r="G38" i="1"/>
  <c r="F38" i="1"/>
  <c r="O37" i="1"/>
  <c r="N37" i="1"/>
  <c r="H37" i="1"/>
  <c r="G37" i="1"/>
  <c r="F37" i="1"/>
  <c r="O36" i="1"/>
  <c r="N36" i="1"/>
  <c r="H36" i="1"/>
  <c r="G36" i="1"/>
  <c r="F36" i="1"/>
  <c r="O35" i="1"/>
  <c r="N35" i="1"/>
  <c r="H35" i="1"/>
  <c r="G35" i="1"/>
  <c r="F35" i="1"/>
  <c r="O34" i="1"/>
  <c r="N34" i="1"/>
  <c r="H34" i="1"/>
  <c r="G34" i="1"/>
  <c r="F34" i="1"/>
  <c r="O33" i="1"/>
  <c r="N33" i="1"/>
  <c r="H33" i="1"/>
  <c r="G33" i="1"/>
  <c r="F33" i="1"/>
  <c r="O32" i="1"/>
  <c r="N32" i="1"/>
  <c r="H32" i="1"/>
  <c r="G32" i="1"/>
  <c r="F32" i="1"/>
  <c r="O31" i="1"/>
  <c r="N31" i="1"/>
  <c r="H31" i="1"/>
  <c r="G31" i="1"/>
  <c r="F31" i="1"/>
  <c r="O30" i="1"/>
  <c r="N30" i="1"/>
  <c r="H30" i="1"/>
  <c r="G30" i="1"/>
  <c r="F30" i="1"/>
  <c r="O29" i="1"/>
  <c r="N29" i="1"/>
  <c r="H29" i="1"/>
  <c r="G29" i="1"/>
  <c r="F29" i="1"/>
  <c r="O28" i="1"/>
  <c r="N28" i="1"/>
  <c r="H28" i="1"/>
  <c r="G28" i="1"/>
  <c r="F28" i="1"/>
  <c r="O27" i="1"/>
  <c r="N27" i="1"/>
  <c r="H27" i="1"/>
  <c r="G27" i="1"/>
  <c r="F27" i="1"/>
  <c r="O26" i="1"/>
  <c r="N26" i="1"/>
  <c r="H26" i="1"/>
  <c r="G26" i="1"/>
  <c r="F26" i="1"/>
  <c r="O25" i="1"/>
  <c r="N25" i="1"/>
  <c r="H25" i="1"/>
  <c r="G25" i="1"/>
  <c r="F25" i="1"/>
  <c r="O24" i="1"/>
  <c r="N24" i="1"/>
  <c r="H24" i="1"/>
  <c r="G24" i="1"/>
  <c r="F24" i="1"/>
  <c r="O23" i="1"/>
  <c r="N23" i="1"/>
  <c r="H23" i="1"/>
  <c r="G23" i="1"/>
  <c r="F23" i="1"/>
  <c r="O22" i="1"/>
  <c r="N22" i="1"/>
  <c r="H22" i="1"/>
  <c r="G22" i="1"/>
  <c r="F22" i="1"/>
  <c r="O21" i="1"/>
  <c r="N21" i="1"/>
  <c r="H21" i="1"/>
  <c r="G21" i="1"/>
  <c r="F21" i="1"/>
  <c r="O20" i="1"/>
  <c r="N20" i="1"/>
  <c r="H20" i="1"/>
  <c r="G20" i="1"/>
  <c r="F20" i="1"/>
  <c r="O19" i="1"/>
  <c r="N19" i="1"/>
  <c r="H19" i="1"/>
  <c r="G19" i="1"/>
  <c r="F19" i="1"/>
  <c r="O18" i="1"/>
  <c r="N18" i="1"/>
  <c r="H18" i="1"/>
  <c r="G18" i="1"/>
  <c r="F18" i="1"/>
  <c r="O17" i="1"/>
  <c r="N17" i="1"/>
  <c r="H17" i="1"/>
  <c r="G17" i="1"/>
  <c r="F17" i="1"/>
  <c r="O16" i="1"/>
  <c r="N16" i="1"/>
  <c r="H16" i="1"/>
  <c r="G16" i="1"/>
  <c r="F16" i="1"/>
  <c r="O15" i="1"/>
  <c r="N15" i="1"/>
  <c r="H15" i="1"/>
  <c r="G15" i="1"/>
  <c r="F15" i="1"/>
  <c r="O14" i="1"/>
  <c r="N14" i="1"/>
  <c r="H14" i="1"/>
  <c r="G14" i="1"/>
  <c r="F14" i="1"/>
  <c r="O13" i="1"/>
  <c r="N13" i="1"/>
  <c r="H13" i="1"/>
  <c r="G13" i="1"/>
  <c r="F13" i="1"/>
  <c r="O12" i="1"/>
  <c r="N12" i="1"/>
  <c r="H12" i="1"/>
  <c r="G12" i="1"/>
  <c r="F12" i="1"/>
  <c r="O11" i="1"/>
  <c r="N11" i="1"/>
  <c r="H11" i="1"/>
  <c r="G11" i="1"/>
  <c r="F11" i="1"/>
  <c r="O10" i="1"/>
  <c r="N10" i="1"/>
  <c r="H10" i="1"/>
  <c r="G10" i="1"/>
  <c r="F10" i="1"/>
  <c r="O9" i="1"/>
  <c r="N9" i="1"/>
  <c r="H9" i="1"/>
  <c r="G9" i="1"/>
  <c r="F9" i="1"/>
  <c r="O8" i="1"/>
  <c r="N8" i="1"/>
  <c r="H8" i="1"/>
  <c r="G8" i="1"/>
  <c r="F8" i="1"/>
  <c r="O7" i="1"/>
  <c r="N7" i="1"/>
  <c r="H7" i="1"/>
  <c r="G7" i="1"/>
  <c r="F7" i="1"/>
  <c r="O6" i="1"/>
  <c r="N6" i="1"/>
  <c r="H6" i="1"/>
  <c r="G6" i="1"/>
  <c r="F6" i="1"/>
  <c r="O5" i="1"/>
  <c r="N5" i="1"/>
  <c r="H5" i="1"/>
  <c r="G5" i="1"/>
  <c r="F5" i="1"/>
  <c r="O4" i="1"/>
  <c r="N4" i="1"/>
  <c r="M4" i="1"/>
  <c r="L4" i="1"/>
  <c r="K4" i="1"/>
  <c r="J4" i="1"/>
  <c r="I4" i="1"/>
  <c r="H4" i="1"/>
  <c r="E4" i="1"/>
  <c r="D4" i="1"/>
  <c r="C4" i="1"/>
  <c r="G4" i="1" s="1"/>
  <c r="B4" i="1"/>
  <c r="F4" i="1" s="1"/>
</calcChain>
</file>

<file path=xl/sharedStrings.xml><?xml version="1.0" encoding="utf-8"?>
<sst xmlns="http://schemas.openxmlformats.org/spreadsheetml/2006/main" count="65" uniqueCount="61">
  <si>
    <t>Pašvaldību 2023.gada pamatbudžets (plāns un izpilde uz 31.10.2023.), EUR</t>
  </si>
  <si>
    <t xml:space="preserve">Pašvaldība </t>
  </si>
  <si>
    <t xml:space="preserve">Ieņēmumi </t>
  </si>
  <si>
    <t xml:space="preserve">Izdevumi </t>
  </si>
  <si>
    <t xml:space="preserve">Ieņēmumu pārsniegums vai deficīts </t>
  </si>
  <si>
    <t>Finansēšana/ izpilde</t>
  </si>
  <si>
    <t>Naudas līdzekļu atlikums gada sākumā</t>
  </si>
  <si>
    <t>Naudas līdzekļu atlikums uz 31.10.2023.</t>
  </si>
  <si>
    <t xml:space="preserve">Atlikuma izmaiņas </t>
  </si>
  <si>
    <t>Plāns</t>
  </si>
  <si>
    <t>Izpilde</t>
  </si>
  <si>
    <t>Naudas līdzekļi un noguldījumi (atlikuma izmaiņas)</t>
  </si>
  <si>
    <t xml:space="preserve">Aizņēmumi </t>
  </si>
  <si>
    <t>Aizdevumi</t>
  </si>
  <si>
    <t>Akcijas un cita līdzdalība komersantu pašu kapitālā</t>
  </si>
  <si>
    <t>Eur</t>
  </si>
  <si>
    <t>%</t>
  </si>
  <si>
    <t>Pilsētas un novadi kopā</t>
  </si>
  <si>
    <t>Rīga</t>
  </si>
  <si>
    <t>Daugavpils</t>
  </si>
  <si>
    <t>Jelgava</t>
  </si>
  <si>
    <t>Jūrmala</t>
  </si>
  <si>
    <t>Liepāja</t>
  </si>
  <si>
    <t>Rēzekne</t>
  </si>
  <si>
    <t>Ventspils</t>
  </si>
  <si>
    <t>Aizkraukles novads</t>
  </si>
  <si>
    <t>Alūksnes novads</t>
  </si>
  <si>
    <t>Augšdaugavas novads</t>
  </si>
  <si>
    <t>Ādažu novads</t>
  </si>
  <si>
    <t>Balvu novads</t>
  </si>
  <si>
    <t>Bauskas novads</t>
  </si>
  <si>
    <t>Cēsu novads</t>
  </si>
  <si>
    <t>Dienvidkurzemes novads</t>
  </si>
  <si>
    <t>Dobeles novads</t>
  </si>
  <si>
    <t>Gulbenes novads</t>
  </si>
  <si>
    <t>Jelgavas novads</t>
  </si>
  <si>
    <t>Jēkabpils novads</t>
  </si>
  <si>
    <t>Krāslavas novads</t>
  </si>
  <si>
    <t>Kuldīgas novads</t>
  </si>
  <si>
    <t>Ķekavas novads</t>
  </si>
  <si>
    <t>Limbažu novads</t>
  </si>
  <si>
    <t>Līvānu novads</t>
  </si>
  <si>
    <t>Ludzas novads</t>
  </si>
  <si>
    <t>Madonas novads</t>
  </si>
  <si>
    <t>Mārupes novads</t>
  </si>
  <si>
    <t>Ogres novads</t>
  </si>
  <si>
    <t>Olaines novads</t>
  </si>
  <si>
    <t>Preiļu novads</t>
  </si>
  <si>
    <t>Rēzeknes novads</t>
  </si>
  <si>
    <t>Ropažu novads</t>
  </si>
  <si>
    <t>Salaspils novads</t>
  </si>
  <si>
    <t>Saldus novads</t>
  </si>
  <si>
    <t>Saulkrastu novads</t>
  </si>
  <si>
    <t>Siguldas novads</t>
  </si>
  <si>
    <t>Smiltenes novads</t>
  </si>
  <si>
    <t>Talsu novads</t>
  </si>
  <si>
    <t>Tukuma novads</t>
  </si>
  <si>
    <t>Valkas novads</t>
  </si>
  <si>
    <t>Valmieras novads</t>
  </si>
  <si>
    <t>Varakļānu novads</t>
  </si>
  <si>
    <t>Ventspils novads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</si>
</sst>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color theme="1"/>
      <name val="Times New Roman"/>
      <family val="2"/>
      <charset val="186"/>
    </font>
    <font>
      <b/>
      <sz val="14"/>
      <name val="Times New Roman"/>
      <family val="1"/>
      <charset val="186"/>
    </font>
    <font>
      <sz val="14"/>
      <name val="Times New Roman"/>
      <family val="1"/>
      <charset val="186"/>
    </font>
    <font>
      <b/>
      <sz val="11"/>
      <name val="Times New Roman"/>
      <family val="1"/>
      <charset val="186"/>
    </font>
    <font>
      <sz val="10"/>
      <name val="Arial"/>
      <family val="2"/>
      <charset val="186"/>
    </font>
    <font>
      <sz val="11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0" fontId="4" fillId="0" borderId="0"/>
    <xf numFmtId="0" fontId="4" fillId="0" borderId="0"/>
  </cellStyleXfs>
  <cellXfs count="45">
    <xf numFmtId="0" fontId="0" fillId="0" borderId="0" xfId="0"/>
    <xf numFmtId="3" fontId="1" fillId="0" borderId="0" xfId="0" applyNumberFormat="1" applyFont="1" applyAlignment="1">
      <alignment horizontal="center" vertical="center"/>
    </xf>
    <xf numFmtId="3" fontId="2" fillId="0" borderId="0" xfId="0" applyNumberFormat="1" applyFont="1" applyAlignment="1">
      <alignment horizontal="right" vertical="center"/>
    </xf>
    <xf numFmtId="3" fontId="3" fillId="0" borderId="1" xfId="0" applyNumberFormat="1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9" fontId="3" fillId="0" borderId="4" xfId="1" applyNumberFormat="1" applyFont="1" applyBorder="1" applyAlignment="1">
      <alignment horizontal="center" vertical="center"/>
    </xf>
    <xf numFmtId="49" fontId="3" fillId="0" borderId="5" xfId="1" applyNumberFormat="1" applyFont="1" applyBorder="1" applyAlignment="1">
      <alignment horizontal="center" vertical="center"/>
    </xf>
    <xf numFmtId="49" fontId="3" fillId="0" borderId="3" xfId="1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3" fontId="5" fillId="0" borderId="0" xfId="0" applyNumberFormat="1" applyFont="1" applyAlignment="1">
      <alignment horizontal="right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49" fontId="3" fillId="0" borderId="8" xfId="1" applyNumberFormat="1" applyFont="1" applyBorder="1" applyAlignment="1">
      <alignment horizontal="center" vertical="center" wrapText="1"/>
    </xf>
    <xf numFmtId="49" fontId="3" fillId="0" borderId="9" xfId="1" applyNumberFormat="1" applyFont="1" applyBorder="1" applyAlignment="1">
      <alignment horizontal="center" vertical="center" wrapText="1"/>
    </xf>
    <xf numFmtId="49" fontId="3" fillId="0" borderId="7" xfId="1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3" fontId="3" fillId="0" borderId="6" xfId="1" applyNumberFormat="1" applyFont="1" applyBorder="1" applyAlignment="1">
      <alignment horizontal="right" vertical="center"/>
    </xf>
    <xf numFmtId="3" fontId="3" fillId="2" borderId="7" xfId="1" applyNumberFormat="1" applyFont="1" applyFill="1" applyBorder="1" applyAlignment="1">
      <alignment horizontal="right" vertical="center"/>
    </xf>
    <xf numFmtId="3" fontId="3" fillId="0" borderId="7" xfId="1" applyNumberFormat="1" applyFont="1" applyBorder="1" applyAlignment="1">
      <alignment horizontal="right" vertical="center"/>
    </xf>
    <xf numFmtId="3" fontId="3" fillId="0" borderId="8" xfId="1" applyNumberFormat="1" applyFont="1" applyBorder="1" applyAlignment="1">
      <alignment horizontal="right" vertical="center"/>
    </xf>
    <xf numFmtId="3" fontId="3" fillId="0" borderId="9" xfId="1" applyNumberFormat="1" applyFont="1" applyBorder="1" applyAlignment="1">
      <alignment horizontal="right" vertical="center"/>
    </xf>
    <xf numFmtId="3" fontId="3" fillId="0" borderId="9" xfId="0" applyNumberFormat="1" applyFont="1" applyBorder="1" applyAlignment="1">
      <alignment horizontal="right" vertical="center"/>
    </xf>
    <xf numFmtId="9" fontId="3" fillId="0" borderId="7" xfId="0" applyNumberFormat="1" applyFont="1" applyBorder="1" applyAlignment="1">
      <alignment horizontal="right" vertical="center"/>
    </xf>
    <xf numFmtId="3" fontId="3" fillId="0" borderId="0" xfId="0" applyNumberFormat="1" applyFont="1" applyAlignment="1">
      <alignment horizontal="right" vertical="center"/>
    </xf>
    <xf numFmtId="0" fontId="5" fillId="0" borderId="1" xfId="2" applyFont="1" applyBorder="1" applyAlignment="1">
      <alignment vertical="center"/>
    </xf>
    <xf numFmtId="3" fontId="5" fillId="0" borderId="6" xfId="3" applyNumberFormat="1" applyFont="1" applyBorder="1" applyAlignment="1">
      <alignment horizontal="right" vertical="center"/>
    </xf>
    <xf numFmtId="3" fontId="5" fillId="0" borderId="7" xfId="3" applyNumberFormat="1" applyFont="1" applyBorder="1" applyAlignment="1">
      <alignment horizontal="right" vertical="center"/>
    </xf>
    <xf numFmtId="3" fontId="5" fillId="0" borderId="6" xfId="1" applyNumberFormat="1" applyFont="1" applyBorder="1" applyAlignment="1">
      <alignment horizontal="right" vertical="center"/>
    </xf>
    <xf numFmtId="3" fontId="5" fillId="0" borderId="7" xfId="1" applyNumberFormat="1" applyFont="1" applyBorder="1" applyAlignment="1">
      <alignment horizontal="right" vertical="center"/>
    </xf>
    <xf numFmtId="3" fontId="5" fillId="0" borderId="8" xfId="1" applyNumberFormat="1" applyFont="1" applyBorder="1" applyAlignment="1">
      <alignment horizontal="right" vertical="center"/>
    </xf>
    <xf numFmtId="3" fontId="5" fillId="0" borderId="9" xfId="3" applyNumberFormat="1" applyFont="1" applyBorder="1" applyAlignment="1">
      <alignment horizontal="right" vertical="center"/>
    </xf>
    <xf numFmtId="3" fontId="5" fillId="0" borderId="9" xfId="0" applyNumberFormat="1" applyFont="1" applyBorder="1" applyAlignment="1">
      <alignment horizontal="right" vertical="center"/>
    </xf>
    <xf numFmtId="3" fontId="5" fillId="0" borderId="7" xfId="0" applyNumberFormat="1" applyFont="1" applyBorder="1" applyAlignment="1">
      <alignment horizontal="right" vertical="center"/>
    </xf>
    <xf numFmtId="9" fontId="5" fillId="0" borderId="7" xfId="0" applyNumberFormat="1" applyFont="1" applyBorder="1" applyAlignment="1">
      <alignment horizontal="right" vertical="center"/>
    </xf>
    <xf numFmtId="0" fontId="5" fillId="0" borderId="1" xfId="2" applyFont="1" applyBorder="1" applyAlignment="1">
      <alignment horizontal="left" vertical="top"/>
    </xf>
  </cellXfs>
  <cellStyles count="4">
    <cellStyle name="Normal" xfId="0" builtinId="0"/>
    <cellStyle name="Normal 10" xfId="3" xr:uid="{D605973D-38B0-4C53-8E90-C067DE281E3B}"/>
    <cellStyle name="Normal 2" xfId="1" xr:uid="{508BB309-C99B-425E-8A6A-D62FEF4C3E48}"/>
    <cellStyle name="Normal 3" xfId="2" xr:uid="{C5EBC84B-8C55-44BC-A80F-9C671700BD3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26AAC1-4F38-46FB-B8AA-04C54DE55FBF}">
  <dimension ref="A1:O47"/>
  <sheetViews>
    <sheetView tabSelected="1" zoomScaleNormal="100" workbookViewId="0">
      <selection activeCell="R17" sqref="R17"/>
    </sheetView>
  </sheetViews>
  <sheetFormatPr defaultColWidth="9" defaultRowHeight="15" x14ac:dyDescent="0.25"/>
  <cols>
    <col min="1" max="1" width="20.875" style="15" customWidth="1"/>
    <col min="2" max="2" width="12.75" style="15" customWidth="1"/>
    <col min="3" max="3" width="14.125" style="15" customWidth="1"/>
    <col min="4" max="4" width="12.375" style="15" bestFit="1" customWidth="1"/>
    <col min="5" max="5" width="12.125" style="15" customWidth="1"/>
    <col min="6" max="7" width="12.75" style="15" customWidth="1"/>
    <col min="8" max="11" width="12" style="15" customWidth="1"/>
    <col min="12" max="12" width="12.875" style="15" customWidth="1"/>
    <col min="13" max="13" width="13.625" style="15" customWidth="1"/>
    <col min="14" max="14" width="12.125" style="15" customWidth="1"/>
    <col min="15" max="15" width="9" style="15"/>
    <col min="16" max="16" width="10.5" style="15" bestFit="1" customWidth="1"/>
    <col min="17" max="16384" width="9" style="15"/>
  </cols>
  <sheetData>
    <row r="1" spans="1:15" s="2" customFormat="1" ht="19.5" thickBot="1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ht="30.75" customHeight="1" x14ac:dyDescent="0.25">
      <c r="A2" s="3" t="s">
        <v>1</v>
      </c>
      <c r="B2" s="4" t="s">
        <v>2</v>
      </c>
      <c r="C2" s="5"/>
      <c r="D2" s="6" t="s">
        <v>3</v>
      </c>
      <c r="E2" s="7"/>
      <c r="F2" s="8" t="s">
        <v>4</v>
      </c>
      <c r="G2" s="9"/>
      <c r="H2" s="10" t="s">
        <v>5</v>
      </c>
      <c r="I2" s="11"/>
      <c r="J2" s="11"/>
      <c r="K2" s="12"/>
      <c r="L2" s="8" t="s">
        <v>6</v>
      </c>
      <c r="M2" s="13" t="s">
        <v>7</v>
      </c>
      <c r="N2" s="14" t="s">
        <v>8</v>
      </c>
      <c r="O2" s="7"/>
    </row>
    <row r="3" spans="1:15" s="24" customFormat="1" ht="81" customHeight="1" x14ac:dyDescent="0.25">
      <c r="A3" s="3"/>
      <c r="B3" s="16" t="s">
        <v>9</v>
      </c>
      <c r="C3" s="17" t="s">
        <v>10</v>
      </c>
      <c r="D3" s="16" t="s">
        <v>9</v>
      </c>
      <c r="E3" s="17" t="s">
        <v>10</v>
      </c>
      <c r="F3" s="16" t="s">
        <v>9</v>
      </c>
      <c r="G3" s="17" t="s">
        <v>10</v>
      </c>
      <c r="H3" s="18" t="s">
        <v>11</v>
      </c>
      <c r="I3" s="19" t="s">
        <v>12</v>
      </c>
      <c r="J3" s="19" t="s">
        <v>13</v>
      </c>
      <c r="K3" s="20" t="s">
        <v>14</v>
      </c>
      <c r="L3" s="21"/>
      <c r="M3" s="22"/>
      <c r="N3" s="23" t="s">
        <v>15</v>
      </c>
      <c r="O3" s="17" t="s">
        <v>16</v>
      </c>
    </row>
    <row r="4" spans="1:15" s="33" customFormat="1" ht="20.25" customHeight="1" x14ac:dyDescent="0.25">
      <c r="A4" s="25" t="s">
        <v>17</v>
      </c>
      <c r="B4" s="26">
        <f>SUM(B5:B47)</f>
        <v>3551917355</v>
      </c>
      <c r="C4" s="27">
        <f>SUM(C5:C47)</f>
        <v>3050166690</v>
      </c>
      <c r="D4" s="26">
        <f>SUM(D5:D47)</f>
        <v>4266929411</v>
      </c>
      <c r="E4" s="27">
        <f>SUM(E5:E47)</f>
        <v>2984775431</v>
      </c>
      <c r="F4" s="26">
        <f t="shared" ref="F4:G35" si="0">B4-D4</f>
        <v>-715012056</v>
      </c>
      <c r="G4" s="28">
        <f t="shared" si="0"/>
        <v>65391259</v>
      </c>
      <c r="H4" s="29">
        <f>L4-M4</f>
        <v>-36520968</v>
      </c>
      <c r="I4" s="30">
        <f>SUM(I5:I47)</f>
        <v>-23314414</v>
      </c>
      <c r="J4" s="30">
        <f>SUM(J5:J47)</f>
        <v>10055</v>
      </c>
      <c r="K4" s="28">
        <f>SUM(K5:K47)</f>
        <v>-5565932</v>
      </c>
      <c r="L4" s="26">
        <f>SUM(L5:L47)</f>
        <v>634585751</v>
      </c>
      <c r="M4" s="30">
        <f>SUM(M5:M47)</f>
        <v>671106719</v>
      </c>
      <c r="N4" s="31">
        <f t="shared" ref="N4:N47" si="1">M4-L4</f>
        <v>36520968</v>
      </c>
      <c r="O4" s="32">
        <f t="shared" ref="O4:O47" si="2">M4/L4-1</f>
        <v>5.7550879360983354E-2</v>
      </c>
    </row>
    <row r="5" spans="1:15" x14ac:dyDescent="0.25">
      <c r="A5" s="34" t="s">
        <v>18</v>
      </c>
      <c r="B5" s="35">
        <v>1192119376</v>
      </c>
      <c r="C5" s="36">
        <v>1069442763</v>
      </c>
      <c r="D5" s="35">
        <v>1404135461</v>
      </c>
      <c r="E5" s="36">
        <v>1009868255</v>
      </c>
      <c r="F5" s="37">
        <f>B5-D5</f>
        <v>-212016085</v>
      </c>
      <c r="G5" s="38">
        <f t="shared" si="0"/>
        <v>59574508</v>
      </c>
      <c r="H5" s="39">
        <f>L5-M5</f>
        <v>-32408286</v>
      </c>
      <c r="I5" s="40">
        <v>-27166222</v>
      </c>
      <c r="J5" s="41">
        <v>0</v>
      </c>
      <c r="K5" s="42">
        <v>0</v>
      </c>
      <c r="L5" s="35">
        <v>191302232</v>
      </c>
      <c r="M5" s="40">
        <v>223710518</v>
      </c>
      <c r="N5" s="41">
        <f t="shared" si="1"/>
        <v>32408286</v>
      </c>
      <c r="O5" s="43">
        <f t="shared" si="2"/>
        <v>0.16940882320703921</v>
      </c>
    </row>
    <row r="6" spans="1:15" x14ac:dyDescent="0.25">
      <c r="A6" s="34" t="s">
        <v>19</v>
      </c>
      <c r="B6" s="35">
        <v>129420745</v>
      </c>
      <c r="C6" s="36">
        <v>109178992</v>
      </c>
      <c r="D6" s="35">
        <v>139633809</v>
      </c>
      <c r="E6" s="36">
        <v>102911067</v>
      </c>
      <c r="F6" s="37">
        <f t="shared" si="0"/>
        <v>-10213064</v>
      </c>
      <c r="G6" s="38">
        <f t="shared" si="0"/>
        <v>6267925</v>
      </c>
      <c r="H6" s="39">
        <f t="shared" ref="H6:H47" si="3">L6-M6</f>
        <v>-903557</v>
      </c>
      <c r="I6" s="40">
        <v>-5165515</v>
      </c>
      <c r="J6" s="41">
        <v>0</v>
      </c>
      <c r="K6" s="42">
        <v>-198853</v>
      </c>
      <c r="L6" s="35">
        <v>15483121</v>
      </c>
      <c r="M6" s="40">
        <v>16386678</v>
      </c>
      <c r="N6" s="41">
        <f t="shared" si="1"/>
        <v>903557</v>
      </c>
      <c r="O6" s="43">
        <f t="shared" si="2"/>
        <v>5.8357549488891713E-2</v>
      </c>
    </row>
    <row r="7" spans="1:15" x14ac:dyDescent="0.25">
      <c r="A7" s="34" t="s">
        <v>20</v>
      </c>
      <c r="B7" s="35">
        <v>97047992</v>
      </c>
      <c r="C7" s="36">
        <v>84396255</v>
      </c>
      <c r="D7" s="35">
        <v>128096857</v>
      </c>
      <c r="E7" s="36">
        <v>91585734</v>
      </c>
      <c r="F7" s="37">
        <f t="shared" si="0"/>
        <v>-31048865</v>
      </c>
      <c r="G7" s="38">
        <f t="shared" si="0"/>
        <v>-7189479</v>
      </c>
      <c r="H7" s="39">
        <f t="shared" si="3"/>
        <v>-322040</v>
      </c>
      <c r="I7" s="40">
        <v>8195607</v>
      </c>
      <c r="J7" s="41">
        <v>0</v>
      </c>
      <c r="K7" s="42">
        <v>-684088</v>
      </c>
      <c r="L7" s="35">
        <v>16412415</v>
      </c>
      <c r="M7" s="40">
        <v>16734455</v>
      </c>
      <c r="N7" s="41">
        <f t="shared" si="1"/>
        <v>322040</v>
      </c>
      <c r="O7" s="43">
        <f t="shared" si="2"/>
        <v>1.9621731475837123E-2</v>
      </c>
    </row>
    <row r="8" spans="1:15" x14ac:dyDescent="0.25">
      <c r="A8" s="34" t="s">
        <v>21</v>
      </c>
      <c r="B8" s="35">
        <v>104085600</v>
      </c>
      <c r="C8" s="36">
        <v>86200791</v>
      </c>
      <c r="D8" s="35">
        <v>140282427</v>
      </c>
      <c r="E8" s="36">
        <v>81631609</v>
      </c>
      <c r="F8" s="37">
        <f t="shared" si="0"/>
        <v>-36196827</v>
      </c>
      <c r="G8" s="38">
        <f t="shared" si="0"/>
        <v>4569182</v>
      </c>
      <c r="H8" s="39">
        <f t="shared" si="3"/>
        <v>-2945801</v>
      </c>
      <c r="I8" s="40">
        <v>-940504</v>
      </c>
      <c r="J8" s="41">
        <v>0</v>
      </c>
      <c r="K8" s="42">
        <v>-682877</v>
      </c>
      <c r="L8" s="35">
        <v>16752298</v>
      </c>
      <c r="M8" s="40">
        <v>19698099</v>
      </c>
      <c r="N8" s="41">
        <f t="shared" si="1"/>
        <v>2945801</v>
      </c>
      <c r="O8" s="43">
        <f t="shared" si="2"/>
        <v>0.17584459158976284</v>
      </c>
    </row>
    <row r="9" spans="1:15" x14ac:dyDescent="0.25">
      <c r="A9" s="34" t="s">
        <v>22</v>
      </c>
      <c r="B9" s="35">
        <v>117671891</v>
      </c>
      <c r="C9" s="36">
        <v>101602155</v>
      </c>
      <c r="D9" s="35">
        <v>145647088</v>
      </c>
      <c r="E9" s="36">
        <v>102333360</v>
      </c>
      <c r="F9" s="37">
        <f t="shared" si="0"/>
        <v>-27975197</v>
      </c>
      <c r="G9" s="38">
        <f t="shared" si="0"/>
        <v>-731205</v>
      </c>
      <c r="H9" s="39">
        <f t="shared" si="3"/>
        <v>2254842</v>
      </c>
      <c r="I9" s="40">
        <v>-966549</v>
      </c>
      <c r="J9" s="41">
        <v>0</v>
      </c>
      <c r="K9" s="42">
        <v>-557088</v>
      </c>
      <c r="L9" s="35">
        <v>24050391</v>
      </c>
      <c r="M9" s="40">
        <v>21795549</v>
      </c>
      <c r="N9" s="41">
        <f t="shared" si="1"/>
        <v>-2254842</v>
      </c>
      <c r="O9" s="43">
        <f t="shared" si="2"/>
        <v>-9.3754899868363939E-2</v>
      </c>
    </row>
    <row r="10" spans="1:15" x14ac:dyDescent="0.25">
      <c r="A10" s="34" t="s">
        <v>23</v>
      </c>
      <c r="B10" s="35">
        <v>52042005</v>
      </c>
      <c r="C10" s="36">
        <v>41631759</v>
      </c>
      <c r="D10" s="35">
        <v>62364025</v>
      </c>
      <c r="E10" s="36">
        <v>43327626</v>
      </c>
      <c r="F10" s="37">
        <f t="shared" si="0"/>
        <v>-10322020</v>
      </c>
      <c r="G10" s="38">
        <f t="shared" si="0"/>
        <v>-1695867</v>
      </c>
      <c r="H10" s="39">
        <f t="shared" si="3"/>
        <v>2610693</v>
      </c>
      <c r="I10" s="40">
        <v>-914826</v>
      </c>
      <c r="J10" s="41">
        <v>0</v>
      </c>
      <c r="K10" s="42">
        <v>0</v>
      </c>
      <c r="L10" s="35">
        <v>6982522</v>
      </c>
      <c r="M10" s="40">
        <v>4371829</v>
      </c>
      <c r="N10" s="41">
        <f t="shared" si="1"/>
        <v>-2610693</v>
      </c>
      <c r="O10" s="43">
        <f t="shared" si="2"/>
        <v>-0.37388969200526689</v>
      </c>
    </row>
    <row r="11" spans="1:15" x14ac:dyDescent="0.25">
      <c r="A11" s="34" t="s">
        <v>24</v>
      </c>
      <c r="B11" s="35">
        <v>67590614</v>
      </c>
      <c r="C11" s="36">
        <v>52217499</v>
      </c>
      <c r="D11" s="35">
        <v>88515257</v>
      </c>
      <c r="E11" s="36">
        <v>60974265</v>
      </c>
      <c r="F11" s="37">
        <f t="shared" si="0"/>
        <v>-20924643</v>
      </c>
      <c r="G11" s="38">
        <f t="shared" si="0"/>
        <v>-8756766</v>
      </c>
      <c r="H11" s="39">
        <f t="shared" si="3"/>
        <v>6622241</v>
      </c>
      <c r="I11" s="40">
        <v>2124470</v>
      </c>
      <c r="J11" s="41">
        <v>10055</v>
      </c>
      <c r="K11" s="42">
        <v>0</v>
      </c>
      <c r="L11" s="35">
        <v>21837642</v>
      </c>
      <c r="M11" s="40">
        <v>15215401</v>
      </c>
      <c r="N11" s="41">
        <f t="shared" si="1"/>
        <v>-6622241</v>
      </c>
      <c r="O11" s="43">
        <f t="shared" si="2"/>
        <v>-0.30324890388806636</v>
      </c>
    </row>
    <row r="12" spans="1:15" x14ac:dyDescent="0.25">
      <c r="A12" s="34" t="s">
        <v>25</v>
      </c>
      <c r="B12" s="35">
        <v>49717656</v>
      </c>
      <c r="C12" s="36">
        <v>43269905</v>
      </c>
      <c r="D12" s="35">
        <v>61560855</v>
      </c>
      <c r="E12" s="36">
        <v>42021249</v>
      </c>
      <c r="F12" s="37">
        <f t="shared" si="0"/>
        <v>-11843199</v>
      </c>
      <c r="G12" s="38">
        <f t="shared" si="0"/>
        <v>1248656</v>
      </c>
      <c r="H12" s="39">
        <f t="shared" si="3"/>
        <v>-272265</v>
      </c>
      <c r="I12" s="40">
        <v>-976391</v>
      </c>
      <c r="J12" s="41">
        <v>0</v>
      </c>
      <c r="K12" s="42">
        <v>0</v>
      </c>
      <c r="L12" s="35">
        <v>12373299</v>
      </c>
      <c r="M12" s="40">
        <v>12645564</v>
      </c>
      <c r="N12" s="41">
        <f t="shared" si="1"/>
        <v>272265</v>
      </c>
      <c r="O12" s="43">
        <f t="shared" si="2"/>
        <v>2.2004236703566216E-2</v>
      </c>
    </row>
    <row r="13" spans="1:15" x14ac:dyDescent="0.25">
      <c r="A13" s="34" t="s">
        <v>26</v>
      </c>
      <c r="B13" s="35">
        <v>23873961</v>
      </c>
      <c r="C13" s="36">
        <v>22223577</v>
      </c>
      <c r="D13" s="35">
        <v>32013900</v>
      </c>
      <c r="E13" s="36">
        <v>24618536</v>
      </c>
      <c r="F13" s="37">
        <f t="shared" si="0"/>
        <v>-8139939</v>
      </c>
      <c r="G13" s="38">
        <f t="shared" si="0"/>
        <v>-2394959</v>
      </c>
      <c r="H13" s="39">
        <f t="shared" si="3"/>
        <v>3481325</v>
      </c>
      <c r="I13" s="40">
        <v>-1024641</v>
      </c>
      <c r="J13" s="41">
        <v>0</v>
      </c>
      <c r="K13" s="42">
        <v>-61725</v>
      </c>
      <c r="L13" s="35">
        <v>9095675</v>
      </c>
      <c r="M13" s="40">
        <v>5614350</v>
      </c>
      <c r="N13" s="41">
        <f t="shared" si="1"/>
        <v>-3481325</v>
      </c>
      <c r="O13" s="43">
        <f t="shared" si="2"/>
        <v>-0.38274509588348304</v>
      </c>
    </row>
    <row r="14" spans="1:15" x14ac:dyDescent="0.25">
      <c r="A14" s="34" t="s">
        <v>27</v>
      </c>
      <c r="B14" s="35">
        <v>37548702</v>
      </c>
      <c r="C14" s="36">
        <v>36687607</v>
      </c>
      <c r="D14" s="35">
        <v>46394527</v>
      </c>
      <c r="E14" s="36">
        <v>33149007</v>
      </c>
      <c r="F14" s="37">
        <f t="shared" si="0"/>
        <v>-8845825</v>
      </c>
      <c r="G14" s="38">
        <f t="shared" si="0"/>
        <v>3538600</v>
      </c>
      <c r="H14" s="39">
        <f t="shared" si="3"/>
        <v>-2644958</v>
      </c>
      <c r="I14" s="40">
        <v>-893642</v>
      </c>
      <c r="J14" s="41">
        <v>0</v>
      </c>
      <c r="K14" s="42">
        <v>0</v>
      </c>
      <c r="L14" s="35">
        <v>9006431</v>
      </c>
      <c r="M14" s="40">
        <v>11651389</v>
      </c>
      <c r="N14" s="41">
        <f t="shared" si="1"/>
        <v>2644958</v>
      </c>
      <c r="O14" s="43">
        <f t="shared" si="2"/>
        <v>0.29367437556563747</v>
      </c>
    </row>
    <row r="15" spans="1:15" x14ac:dyDescent="0.25">
      <c r="A15" s="34" t="s">
        <v>28</v>
      </c>
      <c r="B15" s="35">
        <v>46948605</v>
      </c>
      <c r="C15" s="36">
        <v>38458159</v>
      </c>
      <c r="D15" s="35">
        <v>53843815</v>
      </c>
      <c r="E15" s="36">
        <v>34524597</v>
      </c>
      <c r="F15" s="37">
        <f t="shared" si="0"/>
        <v>-6895210</v>
      </c>
      <c r="G15" s="38">
        <f t="shared" si="0"/>
        <v>3933562</v>
      </c>
      <c r="H15" s="39">
        <f t="shared" si="3"/>
        <v>-2065272</v>
      </c>
      <c r="I15" s="40">
        <v>-1868290</v>
      </c>
      <c r="J15" s="41">
        <v>0</v>
      </c>
      <c r="K15" s="42">
        <v>0</v>
      </c>
      <c r="L15" s="35">
        <v>7858553</v>
      </c>
      <c r="M15" s="40">
        <v>9923825</v>
      </c>
      <c r="N15" s="41">
        <f t="shared" si="1"/>
        <v>2065272</v>
      </c>
      <c r="O15" s="43">
        <f t="shared" si="2"/>
        <v>0.26280563355620301</v>
      </c>
    </row>
    <row r="16" spans="1:15" x14ac:dyDescent="0.25">
      <c r="A16" s="34" t="s">
        <v>29</v>
      </c>
      <c r="B16" s="35">
        <v>35335340</v>
      </c>
      <c r="C16" s="36">
        <v>29429558</v>
      </c>
      <c r="D16" s="35">
        <v>39695705</v>
      </c>
      <c r="E16" s="36">
        <v>30523973</v>
      </c>
      <c r="F16" s="37">
        <f t="shared" si="0"/>
        <v>-4360365</v>
      </c>
      <c r="G16" s="38">
        <f t="shared" si="0"/>
        <v>-1094415</v>
      </c>
      <c r="H16" s="39">
        <f t="shared" si="3"/>
        <v>650218</v>
      </c>
      <c r="I16" s="40">
        <v>519688</v>
      </c>
      <c r="J16" s="41">
        <v>0</v>
      </c>
      <c r="K16" s="42">
        <v>-75491</v>
      </c>
      <c r="L16" s="35">
        <v>3391053</v>
      </c>
      <c r="M16" s="40">
        <v>2740835</v>
      </c>
      <c r="N16" s="41">
        <f t="shared" si="1"/>
        <v>-650218</v>
      </c>
      <c r="O16" s="43">
        <f t="shared" si="2"/>
        <v>-0.19174515998422914</v>
      </c>
    </row>
    <row r="17" spans="1:15" x14ac:dyDescent="0.25">
      <c r="A17" s="34" t="s">
        <v>30</v>
      </c>
      <c r="B17" s="35">
        <v>72660827</v>
      </c>
      <c r="C17" s="36">
        <v>62257897</v>
      </c>
      <c r="D17" s="35">
        <v>98179534</v>
      </c>
      <c r="E17" s="36">
        <v>63838697</v>
      </c>
      <c r="F17" s="37">
        <f t="shared" si="0"/>
        <v>-25518707</v>
      </c>
      <c r="G17" s="38">
        <f t="shared" si="0"/>
        <v>-1580800</v>
      </c>
      <c r="H17" s="39">
        <f t="shared" si="3"/>
        <v>-4362665</v>
      </c>
      <c r="I17" s="40">
        <v>5943465</v>
      </c>
      <c r="J17" s="41">
        <v>0</v>
      </c>
      <c r="K17" s="42">
        <v>0</v>
      </c>
      <c r="L17" s="35">
        <v>14210547</v>
      </c>
      <c r="M17" s="40">
        <v>18573212</v>
      </c>
      <c r="N17" s="41">
        <f t="shared" si="1"/>
        <v>4362665</v>
      </c>
      <c r="O17" s="43">
        <f t="shared" si="2"/>
        <v>0.30700190499352353</v>
      </c>
    </row>
    <row r="18" spans="1:15" ht="15.75" customHeight="1" x14ac:dyDescent="0.25">
      <c r="A18" s="34" t="s">
        <v>31</v>
      </c>
      <c r="B18" s="35">
        <v>84063271</v>
      </c>
      <c r="C18" s="36">
        <v>71525663</v>
      </c>
      <c r="D18" s="35">
        <v>103117951</v>
      </c>
      <c r="E18" s="36">
        <v>68987065</v>
      </c>
      <c r="F18" s="37">
        <f t="shared" si="0"/>
        <v>-19054680</v>
      </c>
      <c r="G18" s="38">
        <f t="shared" si="0"/>
        <v>2538598</v>
      </c>
      <c r="H18" s="39">
        <f t="shared" si="3"/>
        <v>-867812</v>
      </c>
      <c r="I18" s="40">
        <v>-1151556</v>
      </c>
      <c r="J18" s="41">
        <v>0</v>
      </c>
      <c r="K18" s="42">
        <v>-519230</v>
      </c>
      <c r="L18" s="35">
        <v>17094586</v>
      </c>
      <c r="M18" s="40">
        <v>17962398</v>
      </c>
      <c r="N18" s="41">
        <f t="shared" si="1"/>
        <v>867812</v>
      </c>
      <c r="O18" s="43">
        <f t="shared" si="2"/>
        <v>5.0765312479635449E-2</v>
      </c>
    </row>
    <row r="19" spans="1:15" x14ac:dyDescent="0.25">
      <c r="A19" s="34" t="s">
        <v>32</v>
      </c>
      <c r="B19" s="35">
        <v>60244945</v>
      </c>
      <c r="C19" s="36">
        <v>51496818</v>
      </c>
      <c r="D19" s="35">
        <v>71034055</v>
      </c>
      <c r="E19" s="36">
        <v>48158476</v>
      </c>
      <c r="F19" s="37">
        <f t="shared" si="0"/>
        <v>-10789110</v>
      </c>
      <c r="G19" s="38">
        <f t="shared" si="0"/>
        <v>3338342</v>
      </c>
      <c r="H19" s="39">
        <f t="shared" si="3"/>
        <v>-2149768</v>
      </c>
      <c r="I19" s="40">
        <v>-1042080</v>
      </c>
      <c r="J19" s="41">
        <v>0</v>
      </c>
      <c r="K19" s="42">
        <v>-146494</v>
      </c>
      <c r="L19" s="35">
        <v>11819079</v>
      </c>
      <c r="M19" s="40">
        <v>13968847</v>
      </c>
      <c r="N19" s="41">
        <f t="shared" si="1"/>
        <v>2149768</v>
      </c>
      <c r="O19" s="43">
        <f t="shared" si="2"/>
        <v>0.18188963793202495</v>
      </c>
    </row>
    <row r="20" spans="1:15" x14ac:dyDescent="0.25">
      <c r="A20" s="34" t="s">
        <v>33</v>
      </c>
      <c r="B20" s="35">
        <v>56406104</v>
      </c>
      <c r="C20" s="36">
        <v>48311255</v>
      </c>
      <c r="D20" s="35">
        <v>66469250</v>
      </c>
      <c r="E20" s="36">
        <v>50024204</v>
      </c>
      <c r="F20" s="37">
        <f t="shared" si="0"/>
        <v>-10063146</v>
      </c>
      <c r="G20" s="38">
        <f t="shared" si="0"/>
        <v>-1712949</v>
      </c>
      <c r="H20" s="39">
        <f t="shared" si="3"/>
        <v>2718258</v>
      </c>
      <c r="I20" s="40">
        <v>-714321</v>
      </c>
      <c r="J20" s="41">
        <v>0</v>
      </c>
      <c r="K20" s="42">
        <v>-290988</v>
      </c>
      <c r="L20" s="35">
        <v>10781937</v>
      </c>
      <c r="M20" s="40">
        <v>8063679</v>
      </c>
      <c r="N20" s="41">
        <f t="shared" si="1"/>
        <v>-2718258</v>
      </c>
      <c r="O20" s="43">
        <f t="shared" si="2"/>
        <v>-0.25211221323218636</v>
      </c>
    </row>
    <row r="21" spans="1:15" x14ac:dyDescent="0.25">
      <c r="A21" s="34" t="s">
        <v>34</v>
      </c>
      <c r="B21" s="35">
        <v>40223605</v>
      </c>
      <c r="C21" s="36">
        <v>31954804</v>
      </c>
      <c r="D21" s="35">
        <v>51199648</v>
      </c>
      <c r="E21" s="36">
        <v>33401180</v>
      </c>
      <c r="F21" s="37">
        <f t="shared" si="0"/>
        <v>-10976043</v>
      </c>
      <c r="G21" s="38">
        <f t="shared" si="0"/>
        <v>-1446376</v>
      </c>
      <c r="H21" s="39">
        <f t="shared" si="3"/>
        <v>428865</v>
      </c>
      <c r="I21" s="40">
        <v>1017511</v>
      </c>
      <c r="J21" s="41">
        <v>0</v>
      </c>
      <c r="K21" s="42">
        <v>0</v>
      </c>
      <c r="L21" s="35">
        <v>6120020</v>
      </c>
      <c r="M21" s="40">
        <v>5691155</v>
      </c>
      <c r="N21" s="41">
        <f t="shared" si="1"/>
        <v>-428865</v>
      </c>
      <c r="O21" s="43">
        <f t="shared" si="2"/>
        <v>-7.0075751386433405E-2</v>
      </c>
    </row>
    <row r="22" spans="1:15" x14ac:dyDescent="0.25">
      <c r="A22" s="34" t="s">
        <v>35</v>
      </c>
      <c r="B22" s="35">
        <v>58001276</v>
      </c>
      <c r="C22" s="36">
        <v>49595689</v>
      </c>
      <c r="D22" s="35">
        <v>69244605</v>
      </c>
      <c r="E22" s="36">
        <v>48506390</v>
      </c>
      <c r="F22" s="37">
        <f t="shared" si="0"/>
        <v>-11243329</v>
      </c>
      <c r="G22" s="38">
        <f t="shared" si="0"/>
        <v>1089299</v>
      </c>
      <c r="H22" s="39">
        <f t="shared" si="3"/>
        <v>491229</v>
      </c>
      <c r="I22" s="40">
        <v>-1580528</v>
      </c>
      <c r="J22" s="41">
        <v>0</v>
      </c>
      <c r="K22" s="42">
        <v>0</v>
      </c>
      <c r="L22" s="35">
        <v>12421497</v>
      </c>
      <c r="M22" s="40">
        <v>11930268</v>
      </c>
      <c r="N22" s="41">
        <f t="shared" si="1"/>
        <v>-491229</v>
      </c>
      <c r="O22" s="43">
        <f t="shared" si="2"/>
        <v>-3.9546682658297971E-2</v>
      </c>
    </row>
    <row r="23" spans="1:15" x14ac:dyDescent="0.25">
      <c r="A23" s="34" t="s">
        <v>36</v>
      </c>
      <c r="B23" s="35">
        <v>71602551</v>
      </c>
      <c r="C23" s="36">
        <v>59658449</v>
      </c>
      <c r="D23" s="35">
        <v>91961603</v>
      </c>
      <c r="E23" s="36">
        <v>65517097</v>
      </c>
      <c r="F23" s="37">
        <f t="shared" si="0"/>
        <v>-20359052</v>
      </c>
      <c r="G23" s="38">
        <f t="shared" si="0"/>
        <v>-5858648</v>
      </c>
      <c r="H23" s="39">
        <f t="shared" si="3"/>
        <v>2828416</v>
      </c>
      <c r="I23" s="40">
        <v>3213467</v>
      </c>
      <c r="J23" s="41">
        <v>0</v>
      </c>
      <c r="K23" s="42">
        <v>-183235</v>
      </c>
      <c r="L23" s="35">
        <v>16443631</v>
      </c>
      <c r="M23" s="40">
        <v>13615215</v>
      </c>
      <c r="N23" s="41">
        <f t="shared" si="1"/>
        <v>-2828416</v>
      </c>
      <c r="O23" s="43">
        <f t="shared" si="2"/>
        <v>-0.17200677879478077</v>
      </c>
    </row>
    <row r="24" spans="1:15" x14ac:dyDescent="0.25">
      <c r="A24" s="34" t="s">
        <v>37</v>
      </c>
      <c r="B24" s="35">
        <v>33944865</v>
      </c>
      <c r="C24" s="36">
        <v>28720716</v>
      </c>
      <c r="D24" s="35">
        <v>41218118</v>
      </c>
      <c r="E24" s="36">
        <v>27561790</v>
      </c>
      <c r="F24" s="37">
        <f t="shared" si="0"/>
        <v>-7273253</v>
      </c>
      <c r="G24" s="38">
        <f t="shared" si="0"/>
        <v>1158926</v>
      </c>
      <c r="H24" s="39">
        <f t="shared" si="3"/>
        <v>-1595777</v>
      </c>
      <c r="I24" s="40">
        <v>436851</v>
      </c>
      <c r="J24" s="41">
        <v>0</v>
      </c>
      <c r="K24" s="42">
        <v>0</v>
      </c>
      <c r="L24" s="35">
        <v>6441647</v>
      </c>
      <c r="M24" s="40">
        <v>8037424</v>
      </c>
      <c r="N24" s="41">
        <f t="shared" si="1"/>
        <v>1595777</v>
      </c>
      <c r="O24" s="43">
        <f t="shared" si="2"/>
        <v>0.24772810431866255</v>
      </c>
    </row>
    <row r="25" spans="1:15" x14ac:dyDescent="0.25">
      <c r="A25" s="44" t="s">
        <v>38</v>
      </c>
      <c r="B25" s="35">
        <v>54383223</v>
      </c>
      <c r="C25" s="36">
        <v>43031935</v>
      </c>
      <c r="D25" s="35">
        <v>65087371</v>
      </c>
      <c r="E25" s="36">
        <v>47194025</v>
      </c>
      <c r="F25" s="37">
        <f t="shared" si="0"/>
        <v>-10704148</v>
      </c>
      <c r="G25" s="38">
        <f t="shared" si="0"/>
        <v>-4162090</v>
      </c>
      <c r="H25" s="39">
        <f t="shared" si="3"/>
        <v>382767</v>
      </c>
      <c r="I25" s="40">
        <v>3779323</v>
      </c>
      <c r="J25" s="41">
        <v>0</v>
      </c>
      <c r="K25" s="42">
        <v>0</v>
      </c>
      <c r="L25" s="35">
        <v>4073982</v>
      </c>
      <c r="M25" s="40">
        <v>3691215</v>
      </c>
      <c r="N25" s="41">
        <f t="shared" si="1"/>
        <v>-382767</v>
      </c>
      <c r="O25" s="43">
        <f t="shared" si="2"/>
        <v>-9.3954023360927952E-2</v>
      </c>
    </row>
    <row r="26" spans="1:15" x14ac:dyDescent="0.25">
      <c r="A26" s="34" t="s">
        <v>39</v>
      </c>
      <c r="B26" s="35">
        <v>60699111</v>
      </c>
      <c r="C26" s="36">
        <v>51700110</v>
      </c>
      <c r="D26" s="35">
        <v>72197103</v>
      </c>
      <c r="E26" s="36">
        <v>47836923</v>
      </c>
      <c r="F26" s="37">
        <f t="shared" si="0"/>
        <v>-11497992</v>
      </c>
      <c r="G26" s="38">
        <f t="shared" si="0"/>
        <v>3863187</v>
      </c>
      <c r="H26" s="39">
        <f t="shared" si="3"/>
        <v>-2883981</v>
      </c>
      <c r="I26" s="40">
        <v>-900753</v>
      </c>
      <c r="J26" s="41">
        <v>0</v>
      </c>
      <c r="K26" s="42">
        <v>-78453</v>
      </c>
      <c r="L26" s="35">
        <v>10710660</v>
      </c>
      <c r="M26" s="40">
        <v>13594641</v>
      </c>
      <c r="N26" s="41">
        <f t="shared" si="1"/>
        <v>2883981</v>
      </c>
      <c r="O26" s="43">
        <f t="shared" si="2"/>
        <v>0.26926267849040109</v>
      </c>
    </row>
    <row r="27" spans="1:15" x14ac:dyDescent="0.25">
      <c r="A27" s="34" t="s">
        <v>40</v>
      </c>
      <c r="B27" s="35">
        <v>44198860</v>
      </c>
      <c r="C27" s="36">
        <v>38931321</v>
      </c>
      <c r="D27" s="35">
        <v>50770879</v>
      </c>
      <c r="E27" s="36">
        <v>35875072</v>
      </c>
      <c r="F27" s="37">
        <f t="shared" si="0"/>
        <v>-6572019</v>
      </c>
      <c r="G27" s="38">
        <f t="shared" si="0"/>
        <v>3056249</v>
      </c>
      <c r="H27" s="39">
        <f t="shared" si="3"/>
        <v>-1073914</v>
      </c>
      <c r="I27" s="40">
        <v>-1923501</v>
      </c>
      <c r="J27" s="41">
        <v>0</v>
      </c>
      <c r="K27" s="42">
        <v>-58834</v>
      </c>
      <c r="L27" s="35">
        <v>9152840</v>
      </c>
      <c r="M27" s="40">
        <v>10226754</v>
      </c>
      <c r="N27" s="41">
        <f t="shared" si="1"/>
        <v>1073914</v>
      </c>
      <c r="O27" s="43">
        <f t="shared" si="2"/>
        <v>0.11733123271028445</v>
      </c>
    </row>
    <row r="28" spans="1:15" x14ac:dyDescent="0.25">
      <c r="A28" s="34" t="s">
        <v>41</v>
      </c>
      <c r="B28" s="35">
        <v>16203813</v>
      </c>
      <c r="C28" s="36">
        <v>14077949</v>
      </c>
      <c r="D28" s="35">
        <v>20013355</v>
      </c>
      <c r="E28" s="36">
        <v>13703382</v>
      </c>
      <c r="F28" s="37">
        <f t="shared" si="0"/>
        <v>-3809542</v>
      </c>
      <c r="G28" s="38">
        <f t="shared" si="0"/>
        <v>374567</v>
      </c>
      <c r="H28" s="39">
        <f t="shared" si="3"/>
        <v>-38329</v>
      </c>
      <c r="I28" s="40">
        <v>-336238</v>
      </c>
      <c r="J28" s="41">
        <v>0</v>
      </c>
      <c r="K28" s="42">
        <v>0</v>
      </c>
      <c r="L28" s="35">
        <v>2719392</v>
      </c>
      <c r="M28" s="40">
        <v>2757721</v>
      </c>
      <c r="N28" s="41">
        <f t="shared" si="1"/>
        <v>38329</v>
      </c>
      <c r="O28" s="43">
        <f t="shared" si="2"/>
        <v>1.4094694696461518E-2</v>
      </c>
    </row>
    <row r="29" spans="1:15" x14ac:dyDescent="0.25">
      <c r="A29" s="34" t="s">
        <v>42</v>
      </c>
      <c r="B29" s="35">
        <v>34296985</v>
      </c>
      <c r="C29" s="36">
        <v>29687874</v>
      </c>
      <c r="D29" s="35">
        <v>40015965</v>
      </c>
      <c r="E29" s="36">
        <v>30088946</v>
      </c>
      <c r="F29" s="37">
        <f t="shared" si="0"/>
        <v>-5718980</v>
      </c>
      <c r="G29" s="38">
        <f t="shared" si="0"/>
        <v>-401072</v>
      </c>
      <c r="H29" s="39">
        <f t="shared" si="3"/>
        <v>482340</v>
      </c>
      <c r="I29" s="40">
        <v>-49294</v>
      </c>
      <c r="J29" s="41">
        <v>0</v>
      </c>
      <c r="K29" s="42">
        <v>-31974</v>
      </c>
      <c r="L29" s="35">
        <v>5773935</v>
      </c>
      <c r="M29" s="40">
        <v>5291595</v>
      </c>
      <c r="N29" s="41">
        <f t="shared" si="1"/>
        <v>-482340</v>
      </c>
      <c r="O29" s="43">
        <f t="shared" si="2"/>
        <v>-8.3537483535924828E-2</v>
      </c>
    </row>
    <row r="30" spans="1:15" x14ac:dyDescent="0.25">
      <c r="A30" s="34" t="s">
        <v>43</v>
      </c>
      <c r="B30" s="35">
        <v>45790520</v>
      </c>
      <c r="C30" s="36">
        <v>42031239</v>
      </c>
      <c r="D30" s="35">
        <v>52849806</v>
      </c>
      <c r="E30" s="36">
        <v>38304682</v>
      </c>
      <c r="F30" s="37">
        <f t="shared" si="0"/>
        <v>-7059286</v>
      </c>
      <c r="G30" s="38">
        <f t="shared" si="0"/>
        <v>3726557</v>
      </c>
      <c r="H30" s="39">
        <f t="shared" si="3"/>
        <v>-4206361</v>
      </c>
      <c r="I30" s="40">
        <v>538392</v>
      </c>
      <c r="J30" s="41">
        <v>0</v>
      </c>
      <c r="K30" s="42">
        <v>-58588</v>
      </c>
      <c r="L30" s="35">
        <v>10049197</v>
      </c>
      <c r="M30" s="40">
        <v>14255558</v>
      </c>
      <c r="N30" s="41">
        <f t="shared" si="1"/>
        <v>4206361</v>
      </c>
      <c r="O30" s="43">
        <f t="shared" si="2"/>
        <v>0.41857682758134795</v>
      </c>
    </row>
    <row r="31" spans="1:15" x14ac:dyDescent="0.25">
      <c r="A31" s="34" t="s">
        <v>44</v>
      </c>
      <c r="B31" s="35">
        <v>80121663</v>
      </c>
      <c r="C31" s="36">
        <v>68937505</v>
      </c>
      <c r="D31" s="35">
        <v>93195175</v>
      </c>
      <c r="E31" s="36">
        <v>58867719</v>
      </c>
      <c r="F31" s="37">
        <f t="shared" si="0"/>
        <v>-13073512</v>
      </c>
      <c r="G31" s="38">
        <f t="shared" si="0"/>
        <v>10069786</v>
      </c>
      <c r="H31" s="39">
        <f t="shared" si="3"/>
        <v>-7479037</v>
      </c>
      <c r="I31" s="40">
        <v>-2432249</v>
      </c>
      <c r="J31" s="41">
        <v>0</v>
      </c>
      <c r="K31" s="42">
        <v>-158500</v>
      </c>
      <c r="L31" s="35">
        <v>16014033</v>
      </c>
      <c r="M31" s="40">
        <v>23493070</v>
      </c>
      <c r="N31" s="41">
        <f t="shared" si="1"/>
        <v>7479037</v>
      </c>
      <c r="O31" s="43">
        <f t="shared" si="2"/>
        <v>0.4670301978271183</v>
      </c>
    </row>
    <row r="32" spans="1:15" x14ac:dyDescent="0.25">
      <c r="A32" s="34" t="s">
        <v>45</v>
      </c>
      <c r="B32" s="35">
        <v>100105981</v>
      </c>
      <c r="C32" s="36">
        <v>85396367</v>
      </c>
      <c r="D32" s="35">
        <v>126317645</v>
      </c>
      <c r="E32" s="36">
        <v>86566991</v>
      </c>
      <c r="F32" s="37">
        <f t="shared" si="0"/>
        <v>-26211664</v>
      </c>
      <c r="G32" s="38">
        <f t="shared" si="0"/>
        <v>-1170624</v>
      </c>
      <c r="H32" s="39">
        <f t="shared" si="3"/>
        <v>-3872996</v>
      </c>
      <c r="I32" s="40">
        <v>5299054</v>
      </c>
      <c r="J32" s="41">
        <v>0</v>
      </c>
      <c r="K32" s="42">
        <v>-255434</v>
      </c>
      <c r="L32" s="35">
        <v>22889426</v>
      </c>
      <c r="M32" s="40">
        <v>26762422</v>
      </c>
      <c r="N32" s="41">
        <f t="shared" si="1"/>
        <v>3872996</v>
      </c>
      <c r="O32" s="43">
        <f t="shared" si="2"/>
        <v>0.16920459254854192</v>
      </c>
    </row>
    <row r="33" spans="1:15" x14ac:dyDescent="0.25">
      <c r="A33" s="34" t="s">
        <v>46</v>
      </c>
      <c r="B33" s="35">
        <v>32830313</v>
      </c>
      <c r="C33" s="36">
        <v>26480327</v>
      </c>
      <c r="D33" s="35">
        <v>40013119</v>
      </c>
      <c r="E33" s="36">
        <v>26834262</v>
      </c>
      <c r="F33" s="37">
        <f t="shared" si="0"/>
        <v>-7182806</v>
      </c>
      <c r="G33" s="38">
        <f t="shared" si="0"/>
        <v>-353935</v>
      </c>
      <c r="H33" s="39">
        <f t="shared" si="3"/>
        <v>32057</v>
      </c>
      <c r="I33" s="40">
        <v>329578</v>
      </c>
      <c r="J33" s="41">
        <v>0</v>
      </c>
      <c r="K33" s="42">
        <v>-7700</v>
      </c>
      <c r="L33" s="35">
        <v>6129647</v>
      </c>
      <c r="M33" s="40">
        <v>6097590</v>
      </c>
      <c r="N33" s="41">
        <f t="shared" si="1"/>
        <v>-32057</v>
      </c>
      <c r="O33" s="43">
        <f t="shared" si="2"/>
        <v>-5.2298280798225294E-3</v>
      </c>
    </row>
    <row r="34" spans="1:15" x14ac:dyDescent="0.25">
      <c r="A34" s="34" t="s">
        <v>47</v>
      </c>
      <c r="B34" s="35">
        <v>24639445</v>
      </c>
      <c r="C34" s="36">
        <v>21970744</v>
      </c>
      <c r="D34" s="35">
        <v>29706210</v>
      </c>
      <c r="E34" s="36">
        <v>21953743</v>
      </c>
      <c r="F34" s="37">
        <f t="shared" si="0"/>
        <v>-5066765</v>
      </c>
      <c r="G34" s="38">
        <f t="shared" si="0"/>
        <v>17001</v>
      </c>
      <c r="H34" s="39">
        <f t="shared" si="3"/>
        <v>-149369</v>
      </c>
      <c r="I34" s="40">
        <v>132368</v>
      </c>
      <c r="J34" s="41">
        <v>0</v>
      </c>
      <c r="K34" s="42">
        <v>0</v>
      </c>
      <c r="L34" s="35">
        <v>5593682</v>
      </c>
      <c r="M34" s="40">
        <v>5743051</v>
      </c>
      <c r="N34" s="41">
        <f t="shared" si="1"/>
        <v>149369</v>
      </c>
      <c r="O34" s="43">
        <f t="shared" si="2"/>
        <v>2.6703162603809005E-2</v>
      </c>
    </row>
    <row r="35" spans="1:15" x14ac:dyDescent="0.25">
      <c r="A35" s="34" t="s">
        <v>48</v>
      </c>
      <c r="B35" s="35">
        <v>47928261</v>
      </c>
      <c r="C35" s="36">
        <v>40673263</v>
      </c>
      <c r="D35" s="35">
        <v>64449355</v>
      </c>
      <c r="E35" s="36">
        <v>40271873</v>
      </c>
      <c r="F35" s="37">
        <f t="shared" si="0"/>
        <v>-16521094</v>
      </c>
      <c r="G35" s="38">
        <f t="shared" si="0"/>
        <v>401390</v>
      </c>
      <c r="H35" s="39">
        <f t="shared" si="3"/>
        <v>132403</v>
      </c>
      <c r="I35" s="40">
        <v>-453793</v>
      </c>
      <c r="J35" s="41">
        <v>0</v>
      </c>
      <c r="K35" s="42">
        <v>-80000</v>
      </c>
      <c r="L35" s="35">
        <v>14918294</v>
      </c>
      <c r="M35" s="40">
        <v>14785891</v>
      </c>
      <c r="N35" s="41">
        <f t="shared" si="1"/>
        <v>-132403</v>
      </c>
      <c r="O35" s="43">
        <f t="shared" si="2"/>
        <v>-8.8752105301048712E-3</v>
      </c>
    </row>
    <row r="36" spans="1:15" x14ac:dyDescent="0.25">
      <c r="A36" s="34" t="s">
        <v>49</v>
      </c>
      <c r="B36" s="35">
        <v>95831738</v>
      </c>
      <c r="C36" s="36">
        <v>62221467</v>
      </c>
      <c r="D36" s="35">
        <v>103751047</v>
      </c>
      <c r="E36" s="36">
        <v>66001584</v>
      </c>
      <c r="F36" s="37">
        <f t="shared" ref="F36:G47" si="4">B36-D36</f>
        <v>-7919309</v>
      </c>
      <c r="G36" s="38">
        <f t="shared" si="4"/>
        <v>-3780117</v>
      </c>
      <c r="H36" s="39">
        <f t="shared" si="3"/>
        <v>3088212</v>
      </c>
      <c r="I36" s="40">
        <v>691905</v>
      </c>
      <c r="J36" s="41">
        <v>0</v>
      </c>
      <c r="K36" s="42">
        <v>0</v>
      </c>
      <c r="L36" s="35">
        <v>6087080</v>
      </c>
      <c r="M36" s="40">
        <v>2998868</v>
      </c>
      <c r="N36" s="41">
        <f t="shared" si="1"/>
        <v>-3088212</v>
      </c>
      <c r="O36" s="43">
        <f t="shared" si="2"/>
        <v>-0.50733882255531393</v>
      </c>
    </row>
    <row r="37" spans="1:15" x14ac:dyDescent="0.25">
      <c r="A37" s="34" t="s">
        <v>50</v>
      </c>
      <c r="B37" s="35">
        <v>35819822</v>
      </c>
      <c r="C37" s="36">
        <v>30937708</v>
      </c>
      <c r="D37" s="35">
        <v>46899605</v>
      </c>
      <c r="E37" s="36">
        <v>28702218</v>
      </c>
      <c r="F37" s="37">
        <f t="shared" si="4"/>
        <v>-11079783</v>
      </c>
      <c r="G37" s="38">
        <f t="shared" si="4"/>
        <v>2235490</v>
      </c>
      <c r="H37" s="39">
        <f t="shared" si="3"/>
        <v>-1493713</v>
      </c>
      <c r="I37" s="40">
        <v>-741777</v>
      </c>
      <c r="J37" s="41">
        <v>0</v>
      </c>
      <c r="K37" s="42">
        <v>0</v>
      </c>
      <c r="L37" s="35">
        <v>12318819</v>
      </c>
      <c r="M37" s="40">
        <v>13812532</v>
      </c>
      <c r="N37" s="41">
        <f t="shared" si="1"/>
        <v>1493713</v>
      </c>
      <c r="O37" s="43">
        <f t="shared" si="2"/>
        <v>0.12125456182122663</v>
      </c>
    </row>
    <row r="38" spans="1:15" x14ac:dyDescent="0.25">
      <c r="A38" s="34" t="s">
        <v>51</v>
      </c>
      <c r="B38" s="35">
        <v>45847536</v>
      </c>
      <c r="C38" s="36">
        <v>42457051</v>
      </c>
      <c r="D38" s="35">
        <v>51214089</v>
      </c>
      <c r="E38" s="36">
        <v>39515642</v>
      </c>
      <c r="F38" s="37">
        <f t="shared" si="4"/>
        <v>-5366553</v>
      </c>
      <c r="G38" s="38">
        <f t="shared" si="4"/>
        <v>2941409</v>
      </c>
      <c r="H38" s="39">
        <f t="shared" si="3"/>
        <v>-1116294</v>
      </c>
      <c r="I38" s="40">
        <v>-1825115</v>
      </c>
      <c r="J38" s="41">
        <v>0</v>
      </c>
      <c r="K38" s="42">
        <v>0</v>
      </c>
      <c r="L38" s="35">
        <v>8400110</v>
      </c>
      <c r="M38" s="40">
        <v>9516404</v>
      </c>
      <c r="N38" s="41">
        <f t="shared" si="1"/>
        <v>1116294</v>
      </c>
      <c r="O38" s="43">
        <f t="shared" si="2"/>
        <v>0.13289040262567986</v>
      </c>
    </row>
    <row r="39" spans="1:15" x14ac:dyDescent="0.25">
      <c r="A39" s="34" t="s">
        <v>52</v>
      </c>
      <c r="B39" s="35">
        <v>18579791</v>
      </c>
      <c r="C39" s="36">
        <v>15555088</v>
      </c>
      <c r="D39" s="35">
        <v>22342931</v>
      </c>
      <c r="E39" s="36">
        <v>16249791</v>
      </c>
      <c r="F39" s="37">
        <f t="shared" si="4"/>
        <v>-3763140</v>
      </c>
      <c r="G39" s="38">
        <f t="shared" si="4"/>
        <v>-694703</v>
      </c>
      <c r="H39" s="39">
        <f t="shared" si="3"/>
        <v>904206</v>
      </c>
      <c r="I39" s="40">
        <v>151997</v>
      </c>
      <c r="J39" s="41">
        <v>0</v>
      </c>
      <c r="K39" s="42">
        <v>-361500</v>
      </c>
      <c r="L39" s="35">
        <v>4085077</v>
      </c>
      <c r="M39" s="40">
        <v>3180871</v>
      </c>
      <c r="N39" s="41">
        <f t="shared" si="1"/>
        <v>-904206</v>
      </c>
      <c r="O39" s="43">
        <f t="shared" si="2"/>
        <v>-0.22134368581057351</v>
      </c>
    </row>
    <row r="40" spans="1:15" x14ac:dyDescent="0.25">
      <c r="A40" s="34" t="s">
        <v>53</v>
      </c>
      <c r="B40" s="35">
        <v>55022986</v>
      </c>
      <c r="C40" s="36">
        <v>48435588</v>
      </c>
      <c r="D40" s="35">
        <v>62087249</v>
      </c>
      <c r="E40" s="36">
        <v>47275560</v>
      </c>
      <c r="F40" s="37">
        <f t="shared" si="4"/>
        <v>-7064263</v>
      </c>
      <c r="G40" s="38">
        <f t="shared" si="4"/>
        <v>1160028</v>
      </c>
      <c r="H40" s="39">
        <f t="shared" si="3"/>
        <v>1387561</v>
      </c>
      <c r="I40" s="40">
        <v>-2128103</v>
      </c>
      <c r="J40" s="41">
        <v>0</v>
      </c>
      <c r="K40" s="42">
        <v>-419486</v>
      </c>
      <c r="L40" s="35">
        <v>9421612</v>
      </c>
      <c r="M40" s="40">
        <v>8034051</v>
      </c>
      <c r="N40" s="41">
        <f t="shared" si="1"/>
        <v>-1387561</v>
      </c>
      <c r="O40" s="43">
        <f t="shared" si="2"/>
        <v>-0.1472742668664343</v>
      </c>
    </row>
    <row r="41" spans="1:15" x14ac:dyDescent="0.25">
      <c r="A41" s="34" t="s">
        <v>54</v>
      </c>
      <c r="B41" s="35">
        <v>33723265</v>
      </c>
      <c r="C41" s="36">
        <v>28063625</v>
      </c>
      <c r="D41" s="35">
        <v>41588859</v>
      </c>
      <c r="E41" s="36">
        <v>30689581</v>
      </c>
      <c r="F41" s="37">
        <f t="shared" si="4"/>
        <v>-7865594</v>
      </c>
      <c r="G41" s="38">
        <f t="shared" si="4"/>
        <v>-2625956</v>
      </c>
      <c r="H41" s="39">
        <f t="shared" si="3"/>
        <v>1754577</v>
      </c>
      <c r="I41" s="40">
        <v>871379</v>
      </c>
      <c r="J41" s="41">
        <v>0</v>
      </c>
      <c r="K41" s="42">
        <v>0</v>
      </c>
      <c r="L41" s="35">
        <v>5841605</v>
      </c>
      <c r="M41" s="40">
        <v>4087028</v>
      </c>
      <c r="N41" s="41">
        <f t="shared" si="1"/>
        <v>-1754577</v>
      </c>
      <c r="O41" s="43">
        <f t="shared" si="2"/>
        <v>-0.30035871990660101</v>
      </c>
    </row>
    <row r="42" spans="1:15" x14ac:dyDescent="0.25">
      <c r="A42" s="34" t="s">
        <v>55</v>
      </c>
      <c r="B42" s="35">
        <v>65232533</v>
      </c>
      <c r="C42" s="36">
        <v>50704554</v>
      </c>
      <c r="D42" s="35">
        <v>77649982</v>
      </c>
      <c r="E42" s="36">
        <v>51493770</v>
      </c>
      <c r="F42" s="37">
        <f t="shared" si="4"/>
        <v>-12417449</v>
      </c>
      <c r="G42" s="38">
        <f t="shared" si="4"/>
        <v>-789216</v>
      </c>
      <c r="H42" s="39">
        <f t="shared" si="3"/>
        <v>901281</v>
      </c>
      <c r="I42" s="40">
        <v>-94879</v>
      </c>
      <c r="J42" s="41">
        <v>0</v>
      </c>
      <c r="K42" s="42">
        <v>-17186</v>
      </c>
      <c r="L42" s="35">
        <v>9274143</v>
      </c>
      <c r="M42" s="40">
        <v>8372862</v>
      </c>
      <c r="N42" s="41">
        <f t="shared" si="1"/>
        <v>-901281</v>
      </c>
      <c r="O42" s="43">
        <f t="shared" si="2"/>
        <v>-9.7182133163139728E-2</v>
      </c>
    </row>
    <row r="43" spans="1:15" x14ac:dyDescent="0.25">
      <c r="A43" s="34" t="s">
        <v>56</v>
      </c>
      <c r="B43" s="35">
        <v>82052925</v>
      </c>
      <c r="C43" s="36">
        <v>66782817</v>
      </c>
      <c r="D43" s="35">
        <v>94101953</v>
      </c>
      <c r="E43" s="36">
        <v>65298811</v>
      </c>
      <c r="F43" s="37">
        <f t="shared" si="4"/>
        <v>-12049028</v>
      </c>
      <c r="G43" s="38">
        <f t="shared" si="4"/>
        <v>1484006</v>
      </c>
      <c r="H43" s="39">
        <f t="shared" si="3"/>
        <v>348778</v>
      </c>
      <c r="I43" s="40">
        <v>-1631818</v>
      </c>
      <c r="J43" s="41">
        <v>0</v>
      </c>
      <c r="K43" s="42">
        <v>-200966</v>
      </c>
      <c r="L43" s="35">
        <v>13564165</v>
      </c>
      <c r="M43" s="40">
        <v>13215387</v>
      </c>
      <c r="N43" s="41">
        <f t="shared" si="1"/>
        <v>-348778</v>
      </c>
      <c r="O43" s="43">
        <f t="shared" si="2"/>
        <v>-2.5713193550800928E-2</v>
      </c>
    </row>
    <row r="44" spans="1:15" x14ac:dyDescent="0.25">
      <c r="A44" s="34" t="s">
        <v>57</v>
      </c>
      <c r="B44" s="35">
        <v>19869310</v>
      </c>
      <c r="C44" s="36">
        <v>15347383</v>
      </c>
      <c r="D44" s="35">
        <v>20906238</v>
      </c>
      <c r="E44" s="36">
        <v>15180578</v>
      </c>
      <c r="F44" s="37">
        <f t="shared" si="4"/>
        <v>-1036928</v>
      </c>
      <c r="G44" s="38">
        <f t="shared" si="4"/>
        <v>166805</v>
      </c>
      <c r="H44" s="39">
        <f t="shared" si="3"/>
        <v>723966</v>
      </c>
      <c r="I44" s="40">
        <v>-890771</v>
      </c>
      <c r="J44" s="41">
        <v>0</v>
      </c>
      <c r="K44" s="42">
        <v>0</v>
      </c>
      <c r="L44" s="35">
        <v>2019170</v>
      </c>
      <c r="M44" s="40">
        <v>1295204</v>
      </c>
      <c r="N44" s="41">
        <f t="shared" si="1"/>
        <v>-723966</v>
      </c>
      <c r="O44" s="43">
        <f t="shared" si="2"/>
        <v>-0.35854633339441455</v>
      </c>
    </row>
    <row r="45" spans="1:15" x14ac:dyDescent="0.25">
      <c r="A45" s="34" t="s">
        <v>58</v>
      </c>
      <c r="B45" s="35">
        <v>106319824</v>
      </c>
      <c r="C45" s="36">
        <v>88077638</v>
      </c>
      <c r="D45" s="35">
        <v>130100730</v>
      </c>
      <c r="E45" s="36">
        <v>94186412</v>
      </c>
      <c r="F45" s="37">
        <f t="shared" si="4"/>
        <v>-23780906</v>
      </c>
      <c r="G45" s="38">
        <f t="shared" si="4"/>
        <v>-6108774</v>
      </c>
      <c r="H45" s="39">
        <f t="shared" si="3"/>
        <v>4766122</v>
      </c>
      <c r="I45" s="40">
        <v>1734894</v>
      </c>
      <c r="J45" s="41">
        <v>0</v>
      </c>
      <c r="K45" s="42">
        <v>-392242</v>
      </c>
      <c r="L45" s="35">
        <v>20547760</v>
      </c>
      <c r="M45" s="40">
        <v>15781638</v>
      </c>
      <c r="N45" s="41">
        <f t="shared" si="1"/>
        <v>-4766122</v>
      </c>
      <c r="O45" s="43">
        <f t="shared" si="2"/>
        <v>-0.23195336133963018</v>
      </c>
    </row>
    <row r="46" spans="1:15" x14ac:dyDescent="0.25">
      <c r="A46" s="34" t="s">
        <v>59</v>
      </c>
      <c r="B46" s="35">
        <v>4717179</v>
      </c>
      <c r="C46" s="36">
        <v>4327556</v>
      </c>
      <c r="D46" s="35">
        <v>5807570</v>
      </c>
      <c r="E46" s="36">
        <v>4103094</v>
      </c>
      <c r="F46" s="37">
        <f t="shared" si="4"/>
        <v>-1090391</v>
      </c>
      <c r="G46" s="38">
        <f t="shared" si="4"/>
        <v>224462</v>
      </c>
      <c r="H46" s="39">
        <f t="shared" si="3"/>
        <v>-102666</v>
      </c>
      <c r="I46" s="40">
        <v>-111796</v>
      </c>
      <c r="J46" s="41">
        <v>0</v>
      </c>
      <c r="K46" s="42">
        <v>-10000</v>
      </c>
      <c r="L46" s="35">
        <v>769225</v>
      </c>
      <c r="M46" s="40">
        <v>871891</v>
      </c>
      <c r="N46" s="41">
        <f t="shared" si="1"/>
        <v>102666</v>
      </c>
      <c r="O46" s="43">
        <f t="shared" si="2"/>
        <v>0.13346680100100761</v>
      </c>
    </row>
    <row r="47" spans="1:15" x14ac:dyDescent="0.25">
      <c r="A47" s="34" t="s">
        <v>60</v>
      </c>
      <c r="B47" s="35">
        <v>17152340</v>
      </c>
      <c r="C47" s="36">
        <v>16077270</v>
      </c>
      <c r="D47" s="35">
        <v>21254685</v>
      </c>
      <c r="E47" s="36">
        <v>15116595</v>
      </c>
      <c r="F47" s="37">
        <f t="shared" si="4"/>
        <v>-4102345</v>
      </c>
      <c r="G47" s="38">
        <f t="shared" si="4"/>
        <v>960675</v>
      </c>
      <c r="H47" s="39">
        <f t="shared" si="3"/>
        <v>-556464</v>
      </c>
      <c r="I47" s="40">
        <v>-369211</v>
      </c>
      <c r="J47" s="41">
        <v>0</v>
      </c>
      <c r="K47" s="42">
        <v>-35000</v>
      </c>
      <c r="L47" s="35">
        <v>4353321</v>
      </c>
      <c r="M47" s="40">
        <v>4909785</v>
      </c>
      <c r="N47" s="41">
        <f t="shared" si="1"/>
        <v>556464</v>
      </c>
      <c r="O47" s="43">
        <f t="shared" si="2"/>
        <v>0.12782517071449595</v>
      </c>
    </row>
  </sheetData>
  <mergeCells count="9">
    <mergeCell ref="A1:O1"/>
    <mergeCell ref="A2:A3"/>
    <mergeCell ref="B2:C2"/>
    <mergeCell ref="D2:E2"/>
    <mergeCell ref="F2:G2"/>
    <mergeCell ref="H2:K2"/>
    <mergeCell ref="L2:L3"/>
    <mergeCell ref="M2:M3"/>
    <mergeCell ref="N2:O2"/>
  </mergeCells>
  <printOptions horizontalCentered="1"/>
  <pageMargins left="0" right="0" top="0" bottom="0" header="0.31496062992125984" footer="0.31496062992125984"/>
  <pageSetup paperSize="9" scale="69" orientation="landscape" r:id="rId1"/>
  <headerFooter>
    <oddFooter>&amp;C&amp;P&amp;R&amp;"Times New Roman,Italic"&amp;7Informācijas avots: Valsts kasē iesniegtie pašvaldību mēneša pārskati uz 31.10.2023
           https://www.fm.gov.lv/lv/pasvaldibu-finansu-raditaju-analize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pamat</vt:lpstr>
      <vt:lpstr>pamat!Print_Area</vt:lpstr>
      <vt:lpstr>pamat!Print_Titles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Madara Garanča-Čulkstena</dc:creator>
  <cp:lastModifiedBy>Madara Garanča-Čulkstena</cp:lastModifiedBy>
  <dcterms:created xsi:type="dcterms:W3CDTF">2023-11-16T08:42:07Z</dcterms:created>
  <dcterms:modified xsi:type="dcterms:W3CDTF">2023-11-16T08:42:26Z</dcterms:modified>
</cp:coreProperties>
</file>