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k\bpad\Budžeta_attīstības_nodaļa\BUDZETI\BUDZETS_2021\Prioritārie pasākumi\"/>
    </mc:Choice>
  </mc:AlternateContent>
  <bookViews>
    <workbookView xWindow="0" yWindow="0" windowWidth="25200" windowHeight="11835"/>
  </bookViews>
  <sheets>
    <sheet name="Sheet1" sheetId="2" r:id="rId1"/>
  </sheets>
  <definedNames>
    <definedName name="_xlnm.Print_Titles" localSheetId="0">Sheet1!$5:$7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67" i="2" l="1"/>
  <c r="H167" i="2"/>
  <c r="I167" i="2"/>
  <c r="F167" i="2"/>
  <c r="J167" i="2"/>
  <c r="G140" i="2" l="1"/>
  <c r="H140" i="2"/>
  <c r="I140" i="2"/>
  <c r="J140" i="2"/>
  <c r="F140" i="2"/>
  <c r="G138" i="2" l="1"/>
  <c r="H138" i="2"/>
  <c r="I138" i="2"/>
  <c r="J138" i="2"/>
  <c r="F138" i="2"/>
  <c r="G136" i="2"/>
  <c r="H136" i="2"/>
  <c r="I136" i="2"/>
  <c r="J136" i="2"/>
  <c r="F136" i="2"/>
  <c r="G133" i="2"/>
  <c r="H133" i="2"/>
  <c r="I133" i="2"/>
  <c r="J133" i="2"/>
  <c r="F133" i="2"/>
  <c r="G131" i="2"/>
  <c r="H131" i="2"/>
  <c r="I131" i="2"/>
  <c r="J131" i="2"/>
  <c r="F131" i="2"/>
  <c r="G128" i="2"/>
  <c r="H128" i="2"/>
  <c r="I128" i="2"/>
  <c r="J128" i="2"/>
  <c r="F128" i="2"/>
  <c r="G125" i="2"/>
  <c r="H125" i="2"/>
  <c r="I125" i="2"/>
  <c r="J125" i="2"/>
  <c r="F125" i="2"/>
  <c r="G123" i="2"/>
  <c r="H123" i="2"/>
  <c r="I123" i="2"/>
  <c r="J123" i="2"/>
  <c r="F123" i="2"/>
  <c r="G121" i="2"/>
  <c r="H121" i="2"/>
  <c r="I121" i="2"/>
  <c r="J121" i="2"/>
  <c r="F121" i="2"/>
  <c r="G118" i="2"/>
  <c r="H118" i="2"/>
  <c r="I118" i="2"/>
  <c r="J118" i="2"/>
  <c r="F118" i="2"/>
  <c r="G116" i="2"/>
  <c r="H116" i="2"/>
  <c r="I116" i="2"/>
  <c r="J116" i="2"/>
  <c r="F116" i="2"/>
  <c r="G114" i="2"/>
  <c r="H114" i="2"/>
  <c r="I114" i="2"/>
  <c r="J114" i="2"/>
  <c r="F114" i="2"/>
  <c r="G112" i="2"/>
  <c r="H112" i="2"/>
  <c r="I112" i="2"/>
  <c r="J112" i="2"/>
  <c r="F112" i="2"/>
  <c r="G110" i="2"/>
  <c r="H110" i="2"/>
  <c r="I110" i="2"/>
  <c r="J110" i="2"/>
  <c r="F110" i="2"/>
  <c r="G108" i="2"/>
  <c r="H108" i="2"/>
  <c r="I108" i="2"/>
  <c r="J108" i="2"/>
  <c r="F108" i="2"/>
  <c r="G106" i="2" l="1"/>
  <c r="H106" i="2"/>
  <c r="I106" i="2"/>
  <c r="J106" i="2"/>
  <c r="F106" i="2"/>
  <c r="G101" i="2" l="1"/>
  <c r="H101" i="2"/>
  <c r="I101" i="2"/>
  <c r="J101" i="2"/>
  <c r="F101" i="2"/>
  <c r="G99" i="2" l="1"/>
  <c r="H99" i="2"/>
  <c r="I99" i="2"/>
  <c r="J99" i="2"/>
  <c r="F99" i="2"/>
  <c r="G96" i="2"/>
  <c r="H96" i="2"/>
  <c r="I96" i="2"/>
  <c r="J96" i="2"/>
  <c r="F96" i="2"/>
  <c r="G87" i="2" l="1"/>
  <c r="H87" i="2"/>
  <c r="I87" i="2"/>
  <c r="J87" i="2"/>
  <c r="F87" i="2"/>
  <c r="F82" i="2"/>
  <c r="G82" i="2" l="1"/>
  <c r="H82" i="2"/>
  <c r="I82" i="2"/>
  <c r="J82" i="2"/>
  <c r="G80" i="2" l="1"/>
  <c r="H80" i="2"/>
  <c r="J80" i="2"/>
  <c r="F80" i="2"/>
  <c r="G75" i="2" l="1"/>
  <c r="H75" i="2"/>
  <c r="I75" i="2"/>
  <c r="J75" i="2"/>
  <c r="F75" i="2"/>
  <c r="G70" i="2"/>
  <c r="H70" i="2"/>
  <c r="I70" i="2"/>
  <c r="J70" i="2"/>
  <c r="F70" i="2"/>
  <c r="G63" i="2"/>
  <c r="H63" i="2"/>
  <c r="I63" i="2"/>
  <c r="J63" i="2"/>
  <c r="F63" i="2"/>
  <c r="G47" i="2"/>
  <c r="H47" i="2"/>
  <c r="I47" i="2"/>
  <c r="J47" i="2"/>
  <c r="F47" i="2"/>
  <c r="G42" i="2" l="1"/>
  <c r="H42" i="2"/>
  <c r="I42" i="2"/>
  <c r="J42" i="2"/>
  <c r="F42" i="2"/>
  <c r="G34" i="2"/>
  <c r="H34" i="2"/>
  <c r="I34" i="2"/>
  <c r="J34" i="2"/>
  <c r="F34" i="2"/>
  <c r="G27" i="2"/>
  <c r="H27" i="2"/>
  <c r="I27" i="2"/>
  <c r="J27" i="2"/>
  <c r="F27" i="2"/>
  <c r="G22" i="2" l="1"/>
  <c r="H22" i="2"/>
  <c r="I22" i="2"/>
  <c r="J22" i="2"/>
  <c r="F22" i="2"/>
  <c r="G9" i="2" l="1"/>
  <c r="H9" i="2"/>
  <c r="I9" i="2"/>
  <c r="J9" i="2"/>
  <c r="G13" i="2"/>
  <c r="H13" i="2"/>
  <c r="I13" i="2"/>
  <c r="J13" i="2"/>
  <c r="I8" i="2" l="1"/>
  <c r="J8" i="2"/>
  <c r="H8" i="2"/>
  <c r="G8" i="2"/>
  <c r="F13" i="2"/>
  <c r="F9" i="2"/>
  <c r="F8" i="2" l="1"/>
</calcChain>
</file>

<file path=xl/sharedStrings.xml><?xml version="1.0" encoding="utf-8"?>
<sst xmlns="http://schemas.openxmlformats.org/spreadsheetml/2006/main" count="521" uniqueCount="270">
  <si>
    <t>11_01_H</t>
  </si>
  <si>
    <t>06.01.00</t>
  </si>
  <si>
    <t>Valsts policija</t>
  </si>
  <si>
    <t>10.00.00</t>
  </si>
  <si>
    <t>Valsts robežsardzes darbība</t>
  </si>
  <si>
    <t>11.01.00</t>
  </si>
  <si>
    <t>14_01_H</t>
  </si>
  <si>
    <t>01.00.00</t>
  </si>
  <si>
    <t>03.01.00</t>
  </si>
  <si>
    <t>02.03.00</t>
  </si>
  <si>
    <t>02.00.00</t>
  </si>
  <si>
    <t>N.p.k.</t>
  </si>
  <si>
    <t>Budžeta programmas (apakšprogrammas) kods un nosaukums</t>
  </si>
  <si>
    <t>Kopā:</t>
  </si>
  <si>
    <t>15. Izglītības un zinātnes ministrija</t>
  </si>
  <si>
    <t>16. Zemkopības ministrija</t>
  </si>
  <si>
    <t>18. Labklājības ministrija</t>
  </si>
  <si>
    <t>12. Ekonomikas ministrija</t>
  </si>
  <si>
    <t>13. Finanšu ministrija</t>
  </si>
  <si>
    <t>14. Iekšlietu ministrija</t>
  </si>
  <si>
    <t>47. Radio un televīzija</t>
  </si>
  <si>
    <t>19. Tieslietu ministrija</t>
  </si>
  <si>
    <t>Prioritāra pasākuma kods</t>
  </si>
  <si>
    <t>Prioritāra pasākuma nosaukums</t>
  </si>
  <si>
    <t>turpmākā laikposmā līdz pasākuma pabeigšanai 
(ja tas ir terminēts)</t>
  </si>
  <si>
    <t>turpmāk katru gadu
(ja pasākums nav terminēts)</t>
  </si>
  <si>
    <t>Pasākuma pabeigšanas gads
(ja tas ir terminēts)</t>
  </si>
  <si>
    <t>Kopā (visi prioritārie pasākumi):</t>
  </si>
  <si>
    <t>40.02.00</t>
  </si>
  <si>
    <t>Nekustamais īpašums un centralizētais iepirkums</t>
  </si>
  <si>
    <t>Pilsonības un migrācijas lietu pārvalde</t>
  </si>
  <si>
    <t>13_01_H</t>
  </si>
  <si>
    <t>33.00.00</t>
  </si>
  <si>
    <t>Valsts ieņēmumu un muitas politikas nodrošināšana</t>
  </si>
  <si>
    <t>14_02_H</t>
  </si>
  <si>
    <t>Latvijas Televīzijas programmu veidošana un izplatīšana</t>
  </si>
  <si>
    <t>20.01.00</t>
  </si>
  <si>
    <t>Vienotās sakaru un informācijas sistēmas uzturēšana un vadība</t>
  </si>
  <si>
    <t>22_01_H</t>
  </si>
  <si>
    <t>22. Kultūras ministrija</t>
  </si>
  <si>
    <t>22.10.00</t>
  </si>
  <si>
    <t>03.00.00</t>
  </si>
  <si>
    <t>29_01_H</t>
  </si>
  <si>
    <t>Ārstniecības personu darba samaksas pieauguma nodrošināšana</t>
  </si>
  <si>
    <t>04.05.00</t>
  </si>
  <si>
    <t>Ministriju un citu centrālo valsts iestāžu iesniegtie pieprasījumi starpnozaru prioritārajiem pasākumiem</t>
  </si>
  <si>
    <t>2021.gads</t>
  </si>
  <si>
    <t>Diasporas atbalsta valsts budžeta finansējuma pieprasījums</t>
  </si>
  <si>
    <t>Organizētās noziedzības novēršanas un apkarošanas plāna 2018. – 2020. gadam īstenošana</t>
  </si>
  <si>
    <t>04. Korupcijas novēršanas un apkarošanas birojs</t>
  </si>
  <si>
    <t>03.04.00</t>
  </si>
  <si>
    <t>32. Prokuratūra</t>
  </si>
  <si>
    <t>14_03_H</t>
  </si>
  <si>
    <t>Prokuratūras iestāžu uzturēšana</t>
  </si>
  <si>
    <t>15_01_H</t>
  </si>
  <si>
    <t>Augstskolas</t>
  </si>
  <si>
    <t>15_02_H</t>
  </si>
  <si>
    <t>15_03_H</t>
  </si>
  <si>
    <t>05.12.00</t>
  </si>
  <si>
    <t>22_02_H</t>
  </si>
  <si>
    <r>
      <t xml:space="preserve">Papildu nepieciešamais finansējums, </t>
    </r>
    <r>
      <rPr>
        <i/>
        <sz val="8"/>
        <color theme="1"/>
        <rFont val="Arial"/>
        <family val="2"/>
        <charset val="186"/>
      </rPr>
      <t>euro</t>
    </r>
  </si>
  <si>
    <t>Ministrs</t>
  </si>
  <si>
    <t>J.Reirs</t>
  </si>
  <si>
    <t>2022.gads</t>
  </si>
  <si>
    <t>15_04_H</t>
  </si>
  <si>
    <t>Robežšķērsošanas vietu "Silene" un "Pāternieki" caurlaidības kapacitātes palielināšana</t>
  </si>
  <si>
    <t>Narkotiku lietošanas un izplatības ierobežošanas plāna 2019. – 2020. gadam īstenošana</t>
  </si>
  <si>
    <t>Valsts materiālo rezervju iegāde, atjaunināšana un uzturēšana</t>
  </si>
  <si>
    <t>Sabiedrisko mediju iziešana no reklāmas tirgus</t>
  </si>
  <si>
    <t>2021</t>
  </si>
  <si>
    <t>35. Centrālā vēlēšanu komisija</t>
  </si>
  <si>
    <t>Pašvaldību vēlēšanas</t>
  </si>
  <si>
    <t>Pārtikas drošības un veterinārmedicīnas valsts uzraudzība un kontrole</t>
  </si>
  <si>
    <t>Laboratorisko izmeklējumu nodrošināšana ambulatorajā aprūpē</t>
  </si>
  <si>
    <t>33.15.00</t>
  </si>
  <si>
    <t>Pārējo ambulatoro veselības aprūpes pakalpojumu nodrošināšana</t>
  </si>
  <si>
    <t>33.16.00</t>
  </si>
  <si>
    <t>Neatliekamās medicīniskās palīdzības nodrošināšana stacionārās ārstniecības iestādēs</t>
  </si>
  <si>
    <t>33.17.00</t>
  </si>
  <si>
    <t>Plānveida stacionāro veselības aprūpes pakalpojumu nodrošināšana</t>
  </si>
  <si>
    <t>33.18.00</t>
  </si>
  <si>
    <t>Tiesu medicīniskā ekspertīze</t>
  </si>
  <si>
    <t>39.06.00</t>
  </si>
  <si>
    <t>29. Veselības ministrija</t>
  </si>
  <si>
    <t>Valsts materiālās rezerves</t>
  </si>
  <si>
    <t>40.04.00</t>
  </si>
  <si>
    <t>Valsts autoceļu uzturēšana un atjaunošana</t>
  </si>
  <si>
    <t>23.06.00</t>
  </si>
  <si>
    <t>Ieslodzījuma vietas</t>
  </si>
  <si>
    <t>04.01.00</t>
  </si>
  <si>
    <t>Neatliekamā medicīniskā palīdzība</t>
  </si>
  <si>
    <t>39.04.00</t>
  </si>
  <si>
    <t>17. Satiksmes ministrija</t>
  </si>
  <si>
    <t>Nekustamā īpašuma tiesību politikas īstenošana</t>
  </si>
  <si>
    <t>Mērķdotācijas pašvaldībām – pašvaldību izglītības iestāžu pedagogu darba samaksai un valsts sociālās apdrošināšanas obligātajām iemaksām</t>
  </si>
  <si>
    <t>05.00.00</t>
  </si>
  <si>
    <t>Mērķdotācijas pašvaldībām – pašvaldību izglītības iestādēs bērnu no piecu gadu vecuma izglītošanā nodarbināto pedagogu darba samaksai un valsts sociālās apdrošināšanas obligātajām iemaksām</t>
  </si>
  <si>
    <t>Sociālās korekcijas izglītības iestāde</t>
  </si>
  <si>
    <t>01.03.00</t>
  </si>
  <si>
    <t>Dotācija privātajām mācību iestādēm</t>
  </si>
  <si>
    <t>01.05.00</t>
  </si>
  <si>
    <t>Vispārējās izglītības atbalsta pasākumi</t>
  </si>
  <si>
    <t>01.08.00</t>
  </si>
  <si>
    <t>Profesionālās izglītības programmu īstenošana</t>
  </si>
  <si>
    <t>Murjāņu sporta ģimnāzija</t>
  </si>
  <si>
    <t>09.10.00</t>
  </si>
  <si>
    <t>Finansējums profesionālās ievirzes sporta izglītības programmu pedagogu darba samaksai un valsts sociālās apdrošināšanas obligātajām iemaksām</t>
  </si>
  <si>
    <t>09.19.00</t>
  </si>
  <si>
    <t>Sociālās integrācijas valsts aģentūras administrēšana un profesionālās un sociālās rehabilitācijas pakalpojumu nodrošināšana</t>
  </si>
  <si>
    <t>05.37.00</t>
  </si>
  <si>
    <t>Kultūrizglītība</t>
  </si>
  <si>
    <t>20.00.00</t>
  </si>
  <si>
    <t>Augstākā medicīnas izglītība</t>
  </si>
  <si>
    <t>33.09.00</t>
  </si>
  <si>
    <t>Zinātne</t>
  </si>
  <si>
    <t>22.04.00</t>
  </si>
  <si>
    <t>Attīstības nacionālie atbalsta instrumenti</t>
  </si>
  <si>
    <t>30.00.00</t>
  </si>
  <si>
    <t>21. Vides aizsardzības un reģionālās attīstības ministrija</t>
  </si>
  <si>
    <t>Mērķdotācijas izglītības pasākumiem</t>
  </si>
  <si>
    <t>Valsts sociālie pabalsti</t>
  </si>
  <si>
    <t>Invaliditātes, maternitātes un slimības speciālais budžets</t>
  </si>
  <si>
    <t>04.04.00</t>
  </si>
  <si>
    <t>Diplomātiskās misijas ārvalstīs</t>
  </si>
  <si>
    <t>01.04.00</t>
  </si>
  <si>
    <t>22.01.00</t>
  </si>
  <si>
    <t>Sociālās rehabilitācijas valsts programmas</t>
  </si>
  <si>
    <t>05.01.00</t>
  </si>
  <si>
    <t>Nozares vadība</t>
  </si>
  <si>
    <t>62. Mērķdotācijas pašvaldībām</t>
  </si>
  <si>
    <t>10. Aizsardzības ministrija</t>
  </si>
  <si>
    <t>Starptautisko operāciju un Nacionālo bruņoto spēku personālsastāva centralizētais atalgojums</t>
  </si>
  <si>
    <t>02.01.00</t>
  </si>
  <si>
    <t>Aprūpe valsts sociālās aprūpes institūcijās</t>
  </si>
  <si>
    <t>Invaliditātes ekspertīžu nodrošināšana</t>
  </si>
  <si>
    <t>05.03.00</t>
  </si>
  <si>
    <t>05.62.00</t>
  </si>
  <si>
    <t>Primārās ambulatorās veselības aprūpes nodrošināšana</t>
  </si>
  <si>
    <t>Rezidentu apmācība</t>
  </si>
  <si>
    <t>Slimību profilakses nodrošināšana</t>
  </si>
  <si>
    <t>Uzraudzība un kontrole</t>
  </si>
  <si>
    <t>02.04.00</t>
  </si>
  <si>
    <t>33.14.00</t>
  </si>
  <si>
    <t>39.03.00</t>
  </si>
  <si>
    <t>46.03.00</t>
  </si>
  <si>
    <t>Sabiedrības integrācijas fonda vadība</t>
  </si>
  <si>
    <t>08. Sabiedrības integrācijas fonds</t>
  </si>
  <si>
    <t>IIN atmaksa daudzbērnu ģimenēm par hipotekārā kredīta procentu maksājumiem</t>
  </si>
  <si>
    <t>Negūtie ieņēmumi no IIN valsts budžetā</t>
  </si>
  <si>
    <t>Negūtie ieņēmumi no IIN pašvaldību budžetā</t>
  </si>
  <si>
    <t>Atvieglojuma par apgādībā esošu personu dalīšana starp abiem bērna vecākiem</t>
  </si>
  <si>
    <t>Sociālās budžeta vietas augstākās izglītības iegūšanai Goda ģimenes jauniešiem</t>
  </si>
  <si>
    <t>Dotācijas reliģiskajām organizācijām, biedrībām un nodibinājumiem</t>
  </si>
  <si>
    <t>Valsts pabalsta palielināšana ģimenēm ar bērniem (Ģimenes valsts pabalsta reforma)</t>
  </si>
  <si>
    <t>Ukrainas karavīru ārstēšanas un rehabilitācijas kurss Latvijā</t>
  </si>
  <si>
    <t>11. Ārlietu ministrija</t>
  </si>
  <si>
    <t>2023</t>
  </si>
  <si>
    <t>11_02_H</t>
  </si>
  <si>
    <t>2022</t>
  </si>
  <si>
    <t>Valsts valodas politika un pārvalde</t>
  </si>
  <si>
    <t xml:space="preserve">04.00.00 </t>
  </si>
  <si>
    <t>Diasporas pasākumu īstenošana</t>
  </si>
  <si>
    <t xml:space="preserve">26.02.00 </t>
  </si>
  <si>
    <t xml:space="preserve">03.00.00 </t>
  </si>
  <si>
    <t>Saeimas vēlēšanas</t>
  </si>
  <si>
    <t xml:space="preserve">Latvijas Televīzijas programmu veidošana un izplatīšana </t>
  </si>
  <si>
    <t xml:space="preserve"> Radioprogrammu veidošana un izplatīšana</t>
  </si>
  <si>
    <t xml:space="preserve"> Valsts robežsardzes darbība</t>
  </si>
  <si>
    <t>2025</t>
  </si>
  <si>
    <t xml:space="preserve"> Korupcijas novēršanas un apkarošanas birojs</t>
  </si>
  <si>
    <t xml:space="preserve"> Valsts policija</t>
  </si>
  <si>
    <t xml:space="preserve"> Tiesu ekspertīžu veikšana</t>
  </si>
  <si>
    <t xml:space="preserve"> Laboratorisko izmeklējumu nodrošināšana ambulatorajā aprūpē</t>
  </si>
  <si>
    <t xml:space="preserve">Pedagogu darba samaksas pieauguma grafika īstenošana pirmsskolas izglītībā, vispārējā izglītībā, profesionālajā izglītībā, profesionālajā ievirzē un interešu izglītībā </t>
  </si>
  <si>
    <t>Akadēmiskā personāla minimālo atlīdzības likmju paaugstināšana saskaņā ar pedagogu darba samaksas paaugstināšanas grafiku (MK rīk. Nr. 17)</t>
  </si>
  <si>
    <t>Valsts pētījumu programmu finansējums</t>
  </si>
  <si>
    <t>Bāzes finansējuma nodrošināšana profesionālās izglītības programmu īstenošanai</t>
  </si>
  <si>
    <t>Zemkopības ministrija</t>
  </si>
  <si>
    <t>Kultūras ministrija</t>
  </si>
  <si>
    <t>Iekšlietu ministrija</t>
  </si>
  <si>
    <t>Jaunizveidota budžeta programma/apakšprogramma</t>
  </si>
  <si>
    <t>Profesionālā izglītība</t>
  </si>
  <si>
    <t xml:space="preserve"> "Augstskolas",  "Koledžas"</t>
  </si>
  <si>
    <t>03.01.00, 03.11.00</t>
  </si>
  <si>
    <t xml:space="preserve"> Valsts pētījumu programmas”</t>
  </si>
  <si>
    <t>17_01_H</t>
  </si>
  <si>
    <t>2021.gada abonēto preses izdevumu piegādes radīto zaudējumu kompensācija un atbalsts abonēto preses izdevumu piegādēm 2022., 2023. un turpmākajiem gadiem</t>
  </si>
  <si>
    <t>Kompensācijas par abonētās preses piegādi un saistību izpildi</t>
  </si>
  <si>
    <t>19_01_H</t>
  </si>
  <si>
    <t>1991.gada barikāžu trīsdesmitgades atzīmēšana</t>
  </si>
  <si>
    <t>09.05.00</t>
  </si>
  <si>
    <t>42.06.00</t>
  </si>
  <si>
    <t>Radioprogrammu veidošana un izplatīšana</t>
  </si>
  <si>
    <t>Valsts izglītības satura centra darbības nodrošināšana</t>
  </si>
  <si>
    <t>21_01_H</t>
  </si>
  <si>
    <t>Administratīvi teritoriālās reformas  īstenošana</t>
  </si>
  <si>
    <t>97.02.00</t>
  </si>
  <si>
    <t xml:space="preserve">07.00.00 </t>
  </si>
  <si>
    <t xml:space="preserve">02.03.00 </t>
  </si>
  <si>
    <t>Nozares centralizēto funkciju izpilde</t>
  </si>
  <si>
    <t>Juridisko personu reģistrācija</t>
  </si>
  <si>
    <t>Tiesu administrācija</t>
  </si>
  <si>
    <t>SEPLP un Ombuda darbības nodrošināšana</t>
  </si>
  <si>
    <t>Starpnozaru sadarbības un atbalsta sistēmas izveide bērnu veselīgai attīstībai un sekmīgai pašrealizācijai</t>
  </si>
  <si>
    <t>jauna apakšprogramma Pedagoģiski psiholoģiskā atbalsta dienesta izveidei un pakalpojumu nodrošināšanai</t>
  </si>
  <si>
    <t>25_01_H
DLC</t>
  </si>
  <si>
    <t>25_02_H
DLC</t>
  </si>
  <si>
    <t>25_03_H
DLC</t>
  </si>
  <si>
    <t>25_04_H
DLC</t>
  </si>
  <si>
    <t>25_05_H
DLC</t>
  </si>
  <si>
    <t>Starptautiskais forums. Diskusiju platforma demogrāfisko izaicinājumu aktualizēšanai "Laiks bērniem. Pārmaiņu vēsmas"</t>
  </si>
  <si>
    <t>25_06_H
DLC</t>
  </si>
  <si>
    <t>25_07_H
DLC</t>
  </si>
  <si>
    <t>Programmas "Ģimenei draudzīga darba vieta" realizācijas nodrošināšana</t>
  </si>
  <si>
    <t>25_08_H
DLC</t>
  </si>
  <si>
    <t>Latvijas Goda ģimenes programmas paplašināšana, starptautiskā dimensija, modernas digitālas platformas izveide un nodrošināšana</t>
  </si>
  <si>
    <t>25_09_H
DLC</t>
  </si>
  <si>
    <t>Demogrāfiju veicinošu pasākumu īstenošana pašvaldībās "Ģimenei draudzīga pašvaldība"</t>
  </si>
  <si>
    <t>25_10_H
DLC</t>
  </si>
  <si>
    <t>25_11_H
DLC</t>
  </si>
  <si>
    <t>25_12_H
DLC</t>
  </si>
  <si>
    <t>25_13_H
DLC</t>
  </si>
  <si>
    <t>IIN AAP par bērniem mikrouzņēmumu nodokļa režīmā strādājošajiem vecākiem, kuri gūst ienākumus arī kā vispārējā nodokļu režīmā nodarbinātas vai pašnodarbinātās personas</t>
  </si>
  <si>
    <t>25_15_H
DLC</t>
  </si>
  <si>
    <t>Mediācija ģimeņu stabilitātes stiprināšanai, kā arī pasākumi laulību skaita palielināšanai un šķirto laulību skaita mazināšanai</t>
  </si>
  <si>
    <t>25_16_H
DLC</t>
  </si>
  <si>
    <t>*</t>
  </si>
  <si>
    <t xml:space="preserve"> "Mērķdotācijas pašvaldībām" - jauna programma - 4 stundu likmes apmaksa 3 un 4 gadīgo bērnu pirmsskolas pedagogu atalgojumam - Izglītības un zinātnes ministrijas budžets 2022.gads un turpmāk.</t>
  </si>
  <si>
    <t>Valsts atbalsta programmas</t>
  </si>
  <si>
    <t xml:space="preserve">35.00.00 </t>
  </si>
  <si>
    <t>Investīciju programma autoceļu attīstībai administratīvi teritoriālās reformas kontekstā</t>
  </si>
  <si>
    <t>25. Pārresoru koordinācijas centrs</t>
  </si>
  <si>
    <t>Pārresoru koordinācijas centra darbības nodrošināšana</t>
  </si>
  <si>
    <t>31.00.00
31.06.00</t>
  </si>
  <si>
    <t>**</t>
  </si>
  <si>
    <t>***</t>
  </si>
  <si>
    <t xml:space="preserve">38.05.00 </t>
  </si>
  <si>
    <t xml:space="preserve">46.01.00 </t>
  </si>
  <si>
    <t xml:space="preserve"> Veselības aprūpes finansējuma administrēšana un ekonomiskā novērtēšana</t>
  </si>
  <si>
    <t xml:space="preserve"> 45.01.00</t>
  </si>
  <si>
    <t xml:space="preserve"> Pārējo ambulatoro veselības aprūpes pakalpojumu nodrošināšana</t>
  </si>
  <si>
    <t>Veselības aprūpe un fiziskā sagatavošana</t>
  </si>
  <si>
    <t>35_01_H</t>
  </si>
  <si>
    <t>Vēlētāju reģistra attīstība un atbalsta pasākumi</t>
  </si>
  <si>
    <t>2023.gads</t>
  </si>
  <si>
    <t>2. pielikums informatīvajam ziņojumam "Par ministriju un citu centrālo valsts iestāžu prioritārajiem pasākumiem 2021., 2022. un 2023. gadam"</t>
  </si>
  <si>
    <t>Vigups, 67095676
edgars.vigups@fm.gov.lv</t>
  </si>
  <si>
    <t>Papildu finansējums braukšanas maksas atvieglojumu nodrošināšanai sabiedriskajā transportā ģimenēm ar bērniem ar invaliditāti - saistāms ar Satiksmes ministrijas PP pieprasījumu par papildu dotāciju zaudējumu segšanai sabiedriskā transporta pakalpojumu sniedzējiem, sedzot šo pozīciju no visa nodrošinātā finansējuma - 327 000 euro gadā.</t>
  </si>
  <si>
    <t>25_01_H</t>
  </si>
  <si>
    <t>25_14_H
DLC</t>
  </si>
  <si>
    <t>35.00.00</t>
  </si>
  <si>
    <t>"Balsts" subsīdija daudzbērnu ģimenēm mājokļu iegādei - programmas papildus nodrošināšana</t>
  </si>
  <si>
    <t>Interešu izglītības nodrošināšana VSIA "Bērnu klīniskā universitātes slimnīca"</t>
  </si>
  <si>
    <t xml:space="preserve">Pasākuma īstenošanu nodrošina, veicot transferta maksājumus starp sociālās apdrošināšanas speciālā budžeta apakšbudžetiem, kas nerada negatīvu ietekmi uz kopējo sociālās apdrošināšanas speciālo budžetu (no apakšprogrammas 04.04.00 izdevumiem uz apakšprogrammu 04.01.00. 04.02.00, 04.04.00 ieņēmumiem) vidējā termiņā, bet ir ietekme ilgtermiņā - pēc 20 un vairāk gadiem izmaksu ziņā. Pasākumu iesniegusi LM (18_16_P) un PKC (25_01_H DLC). </t>
  </si>
  <si>
    <t>****</t>
  </si>
  <si>
    <t>Pasākumu iesniegusi LM (18_11_P) un PKC (25_16_H DLC), finansējums atšķirīgs, jo aprēķinos izmantots atšķirīgs pakalpojumu saņēmēju skaits.</t>
  </si>
  <si>
    <t xml:space="preserve">19.Tieslietu ministrija </t>
  </si>
  <si>
    <t>Mājokļu garantiju programma katru gadu tiek nodrošināta no budžeta pārdales. Lai nodrošinātu politisko un administratīvo stabilitāti nepieciešams vajadzīgo finansējumu ielikt valsts budžeta bāzē.</t>
  </si>
  <si>
    <r>
      <t xml:space="preserve">Sabiedriskais transports;
Dotācija zaudējumu segšanai sabiedriskā transporta pakalpojumu sniedzējiem </t>
    </r>
    <r>
      <rPr>
        <b/>
        <sz val="8"/>
        <color rgb="FFFF0000"/>
        <rFont val="Arial"/>
        <family val="2"/>
        <charset val="186"/>
      </rPr>
      <t>****</t>
    </r>
  </si>
  <si>
    <t>*****</t>
  </si>
  <si>
    <t>******</t>
  </si>
  <si>
    <t xml:space="preserve">Finansējums paredzēts gan 2020. gada, gan vidēja termiņa budžeta fiskālajā ramī - bāzē, taču vēl nav realizējies likuma grozījumos, bet kopš marta ir iegūlis Budžeta un finanšu (nodokļu) komisijā 2.lasījumā - ar uzstādījumu, ka stātos spēkā ar 2020.gada 1.jūliju…. </t>
  </si>
  <si>
    <t>Darba devēja piešķirtā bērna piedzimšanas pabalsta (līdz 250 eiro) neaplikšana ar iedzīvotāju ienākuma nodokli *****</t>
  </si>
  <si>
    <t>Sociālās rehabilitācijas kurss vardarbīgas uzvedības mazināšanai ******</t>
  </si>
  <si>
    <r>
      <t>Pirmsskolas izglītības un bērnu pieskatīšanas pakalpojumu pieejamības nodrošināšana</t>
    </r>
    <r>
      <rPr>
        <b/>
        <sz val="8"/>
        <rFont val="Arial"/>
        <family val="2"/>
        <charset val="186"/>
      </rPr>
      <t>***</t>
    </r>
  </si>
  <si>
    <t>Mājokļu garantiju atbalsta programma **</t>
  </si>
  <si>
    <t>Sociālās apdrošināšanas iemaksu veikšana bērna kopšanas periodā no bērna kopšanas un vecāku pabalsta kopsummas *</t>
  </si>
  <si>
    <t>Asins un asins komponentu nodrošināšana</t>
  </si>
  <si>
    <t xml:space="preserve">Valsts sociālās apdrošināšanas aģentūras speciālais budžets </t>
  </si>
  <si>
    <t xml:space="preserve">Finansējums tiks nodrošināts 2021.gadam – informatīvā ziņojuma “Par pasākumiem Covid-19 krīzes pārvarēšanai un ekonomikas atlabšanai” pielikumā ietvertā pasākuma “Demogrāfija” ietvaros un turpmākajos gados - pārdalot no Labklājības ministrijas pamatbudžeta apakšprogrammas 20.01.00 “Valsts sociālie pabalsti”, pārtraucot bērna kopšanas pabalsta  izmaksas par bērnu vecumā no 1,5 līdz 2 gadiem (42,69 EUR/mēnesī).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</si>
</sst>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2"/>
      <color theme="1"/>
      <name val="Times New Roman"/>
      <family val="2"/>
      <charset val="186"/>
    </font>
    <font>
      <sz val="8"/>
      <color indexed="8"/>
      <name val="Arial"/>
      <family val="2"/>
      <charset val="186"/>
    </font>
    <font>
      <sz val="8"/>
      <color theme="1"/>
      <name val="Arial"/>
      <family val="2"/>
      <charset val="186"/>
    </font>
    <font>
      <sz val="8"/>
      <name val="Arial"/>
      <family val="2"/>
      <charset val="186"/>
    </font>
    <font>
      <i/>
      <sz val="8"/>
      <color theme="1"/>
      <name val="Arial"/>
      <family val="2"/>
      <charset val="186"/>
    </font>
    <font>
      <b/>
      <sz val="8"/>
      <color theme="1"/>
      <name val="Arial"/>
      <family val="2"/>
      <charset val="186"/>
    </font>
    <font>
      <b/>
      <sz val="11"/>
      <color theme="1"/>
      <name val="Arial"/>
      <family val="2"/>
      <charset val="186"/>
    </font>
    <font>
      <sz val="6"/>
      <color rgb="FFFF0000"/>
      <name val="Arial"/>
      <family val="2"/>
      <charset val="186"/>
    </font>
    <font>
      <sz val="10"/>
      <name val="Arial"/>
      <family val="2"/>
      <charset val="186"/>
    </font>
    <font>
      <b/>
      <sz val="8"/>
      <color rgb="FFFF0000"/>
      <name val="Arial"/>
      <family val="2"/>
      <charset val="186"/>
    </font>
    <font>
      <sz val="8"/>
      <name val="Times New Roman"/>
      <family val="1"/>
      <charset val="186"/>
    </font>
    <font>
      <i/>
      <sz val="8"/>
      <name val="Times New Roman"/>
      <family val="1"/>
      <charset val="186"/>
    </font>
    <font>
      <b/>
      <sz val="9"/>
      <name val="Arial"/>
      <family val="2"/>
      <charset val="186"/>
    </font>
    <font>
      <sz val="9"/>
      <name val="Arial"/>
      <family val="2"/>
      <charset val="186"/>
    </font>
    <font>
      <b/>
      <sz val="8"/>
      <name val="Arial"/>
      <family val="2"/>
      <charset val="186"/>
    </font>
  </fonts>
  <fills count="6">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6">
    <xf numFmtId="0" fontId="0" fillId="0" borderId="0"/>
    <xf numFmtId="0" fontId="8" fillId="0" borderId="0"/>
    <xf numFmtId="0" fontId="8" fillId="0" borderId="0"/>
    <xf numFmtId="0" fontId="8" fillId="0" borderId="0"/>
    <xf numFmtId="0" fontId="8" fillId="0" borderId="0"/>
    <xf numFmtId="0" fontId="8" fillId="0" borderId="0" applyBorder="0"/>
  </cellStyleXfs>
  <cellXfs count="98">
    <xf numFmtId="0" fontId="0" fillId="0" borderId="0" xfId="0"/>
    <xf numFmtId="0" fontId="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 fillId="0" borderId="0" xfId="0" applyFont="1"/>
    <xf numFmtId="0" fontId="2" fillId="0" borderId="0" xfId="0" applyFont="1" applyAlignment="1">
      <alignment wrapText="1"/>
    </xf>
    <xf numFmtId="0" fontId="2" fillId="0" borderId="0" xfId="0" applyFont="1" applyAlignment="1">
      <alignment horizontal="center" vertical="center"/>
    </xf>
    <xf numFmtId="0" fontId="2" fillId="0" borderId="0" xfId="0" applyFont="1" applyAlignment="1">
      <alignment vertical="center" wrapText="1"/>
    </xf>
    <xf numFmtId="0" fontId="2" fillId="0" borderId="1" xfId="0" applyFont="1" applyBorder="1" applyAlignment="1">
      <alignment horizontal="center" vertical="center"/>
    </xf>
    <xf numFmtId="0" fontId="2" fillId="0" borderId="1" xfId="0" applyFont="1" applyBorder="1" applyAlignment="1">
      <alignment vertical="center" wrapText="1"/>
    </xf>
    <xf numFmtId="3" fontId="5" fillId="3" borderId="1" xfId="0" applyNumberFormat="1" applyFont="1" applyFill="1" applyBorder="1" applyAlignment="1">
      <alignment horizontal="right" vertical="center"/>
    </xf>
    <xf numFmtId="0" fontId="2" fillId="0" borderId="0" xfId="0" applyFont="1" applyAlignment="1">
      <alignment horizontal="right" vertical="center"/>
    </xf>
    <xf numFmtId="49" fontId="2" fillId="0" borderId="1" xfId="0" applyNumberFormat="1" applyFont="1" applyBorder="1" applyAlignment="1">
      <alignment horizontal="right" vertical="center"/>
    </xf>
    <xf numFmtId="0" fontId="5" fillId="4" borderId="1" xfId="0" applyFont="1" applyFill="1" applyBorder="1" applyAlignment="1">
      <alignment horizontal="right" vertical="center"/>
    </xf>
    <xf numFmtId="0" fontId="5" fillId="4" borderId="1" xfId="0" applyFont="1" applyFill="1" applyBorder="1" applyAlignment="1">
      <alignment horizontal="right" vertical="center" wrapText="1"/>
    </xf>
    <xf numFmtId="0" fontId="5" fillId="0" borderId="1" xfId="0" applyFont="1" applyFill="1" applyBorder="1" applyAlignment="1">
      <alignment horizontal="center" vertical="center"/>
    </xf>
    <xf numFmtId="0" fontId="2" fillId="0" borderId="1" xfId="0" applyFont="1" applyBorder="1" applyAlignment="1">
      <alignment horizontal="left" vertical="center"/>
    </xf>
    <xf numFmtId="0" fontId="2" fillId="0" borderId="0" xfId="0" applyFont="1" applyAlignment="1">
      <alignment horizontal="left" vertical="center"/>
    </xf>
    <xf numFmtId="0" fontId="5" fillId="3" borderId="1" xfId="0" applyFont="1" applyFill="1" applyBorder="1" applyAlignment="1">
      <alignment horizontal="center" vertical="center"/>
    </xf>
    <xf numFmtId="0" fontId="2" fillId="0" borderId="1" xfId="0" applyFont="1" applyBorder="1" applyAlignment="1">
      <alignment horizontal="left" vertical="center" wrapText="1"/>
    </xf>
    <xf numFmtId="0" fontId="2" fillId="0" borderId="0" xfId="0" applyFont="1" applyAlignment="1">
      <alignment horizontal="right"/>
    </xf>
    <xf numFmtId="0" fontId="7" fillId="0" borderId="0" xfId="0" applyFont="1"/>
    <xf numFmtId="3" fontId="7" fillId="0" borderId="0" xfId="0" applyNumberFormat="1" applyFont="1"/>
    <xf numFmtId="49" fontId="2" fillId="0" borderId="1" xfId="0" applyNumberFormat="1" applyFont="1" applyBorder="1" applyAlignment="1">
      <alignment horizontal="right" vertical="center" wrapText="1"/>
    </xf>
    <xf numFmtId="0" fontId="2" fillId="0" borderId="1" xfId="0" applyFont="1" applyFill="1" applyBorder="1" applyAlignment="1">
      <alignment horizontal="center" vertical="center"/>
    </xf>
    <xf numFmtId="0" fontId="2" fillId="0" borderId="1" xfId="0" applyFont="1" applyFill="1" applyBorder="1" applyAlignment="1">
      <alignment vertical="center" wrapText="1"/>
    </xf>
    <xf numFmtId="49" fontId="2" fillId="0" borderId="1" xfId="0" applyNumberFormat="1" applyFont="1" applyFill="1" applyBorder="1" applyAlignment="1">
      <alignment horizontal="right" vertical="center"/>
    </xf>
    <xf numFmtId="0" fontId="2" fillId="0" borderId="1" xfId="0" applyFont="1" applyFill="1" applyBorder="1" applyAlignment="1">
      <alignment horizontal="left" vertical="center" wrapText="1"/>
    </xf>
    <xf numFmtId="0" fontId="2" fillId="0" borderId="1" xfId="0" applyFont="1" applyFill="1" applyBorder="1" applyAlignment="1">
      <alignment horizontal="right" vertical="center" wrapText="1"/>
    </xf>
    <xf numFmtId="0" fontId="3" fillId="0" borderId="0" xfId="0" applyFont="1" applyAlignment="1">
      <alignment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49" fontId="3" fillId="0" borderId="1" xfId="1" applyNumberFormat="1" applyFont="1" applyFill="1" applyBorder="1" applyAlignment="1">
      <alignment horizontal="center" vertical="center" wrapText="1"/>
    </xf>
    <xf numFmtId="3" fontId="3" fillId="0" borderId="1" xfId="1" applyNumberFormat="1" applyFont="1" applyFill="1" applyBorder="1" applyAlignment="1">
      <alignment horizontal="right" vertical="center" wrapText="1"/>
    </xf>
    <xf numFmtId="0" fontId="2" fillId="0" borderId="0" xfId="0" applyFont="1" applyFill="1"/>
    <xf numFmtId="3" fontId="7" fillId="0" borderId="0" xfId="0" applyNumberFormat="1" applyFont="1" applyFill="1"/>
    <xf numFmtId="0" fontId="3" fillId="4"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3" fontId="3" fillId="4" borderId="1" xfId="1" applyNumberFormat="1" applyFont="1" applyFill="1" applyBorder="1" applyAlignment="1">
      <alignment horizontal="right" vertical="center" wrapText="1"/>
    </xf>
    <xf numFmtId="0" fontId="3" fillId="4" borderId="1" xfId="0" applyFont="1" applyFill="1" applyBorder="1" applyAlignment="1">
      <alignment horizontal="center"/>
    </xf>
    <xf numFmtId="0" fontId="3" fillId="0" borderId="2" xfId="0" applyFont="1" applyFill="1" applyBorder="1" applyAlignment="1">
      <alignment horizontal="left" vertical="center" wrapText="1"/>
    </xf>
    <xf numFmtId="0" fontId="2" fillId="4" borderId="1" xfId="0" applyFont="1" applyFill="1" applyBorder="1" applyAlignment="1">
      <alignment horizontal="right" vertical="center"/>
    </xf>
    <xf numFmtId="49" fontId="2" fillId="4" borderId="1" xfId="0" applyNumberFormat="1" applyFont="1" applyFill="1" applyBorder="1" applyAlignment="1">
      <alignment horizontal="right" vertical="center"/>
    </xf>
    <xf numFmtId="0" fontId="3" fillId="4" borderId="2" xfId="0" applyFont="1" applyFill="1" applyBorder="1" applyAlignment="1">
      <alignment horizontal="center" wrapText="1"/>
    </xf>
    <xf numFmtId="0" fontId="3" fillId="0" borderId="2" xfId="0" applyFont="1" applyFill="1" applyBorder="1" applyAlignment="1">
      <alignment horizontal="left" wrapText="1"/>
    </xf>
    <xf numFmtId="0" fontId="3" fillId="0" borderId="2" xfId="0" applyFont="1" applyBorder="1" applyAlignment="1">
      <alignment horizontal="left" vertical="center" wrapText="1"/>
    </xf>
    <xf numFmtId="49" fontId="3" fillId="4" borderId="2" xfId="1" applyNumberFormat="1" applyFont="1" applyFill="1" applyBorder="1" applyAlignment="1">
      <alignment horizontal="center" vertical="center" wrapText="1"/>
    </xf>
    <xf numFmtId="49" fontId="2" fillId="4" borderId="1" xfId="0" applyNumberFormat="1" applyFont="1" applyFill="1" applyBorder="1"/>
    <xf numFmtId="3" fontId="3" fillId="4" borderId="1" xfId="0" applyNumberFormat="1" applyFont="1" applyFill="1" applyBorder="1" applyAlignment="1">
      <alignment horizontal="right" vertical="center"/>
    </xf>
    <xf numFmtId="49" fontId="3" fillId="0" borderId="2" xfId="1" applyNumberFormat="1" applyFont="1" applyFill="1" applyBorder="1" applyAlignment="1">
      <alignment horizontal="left" vertical="center" wrapText="1"/>
    </xf>
    <xf numFmtId="49" fontId="2" fillId="0" borderId="1" xfId="0" applyNumberFormat="1" applyFont="1" applyFill="1" applyBorder="1" applyAlignment="1">
      <alignment horizontal="right"/>
    </xf>
    <xf numFmtId="0" fontId="3" fillId="4" borderId="1" xfId="0" applyFont="1" applyFill="1" applyBorder="1" applyAlignment="1">
      <alignment horizontal="center" vertical="center"/>
    </xf>
    <xf numFmtId="0" fontId="3" fillId="0" borderId="2" xfId="0" applyFont="1" applyFill="1" applyBorder="1" applyAlignment="1">
      <alignment vertical="center" wrapText="1"/>
    </xf>
    <xf numFmtId="49" fontId="3" fillId="0" borderId="2" xfId="1" applyNumberFormat="1" applyFont="1" applyFill="1" applyBorder="1" applyAlignment="1">
      <alignment vertical="center" wrapText="1"/>
    </xf>
    <xf numFmtId="49" fontId="2" fillId="4" borderId="1" xfId="0" applyNumberFormat="1" applyFont="1" applyFill="1" applyBorder="1" applyAlignment="1">
      <alignment horizontal="right" vertical="center" wrapText="1"/>
    </xf>
    <xf numFmtId="49" fontId="3" fillId="4" borderId="1" xfId="1" applyNumberFormat="1" applyFont="1" applyFill="1" applyBorder="1" applyAlignment="1">
      <alignment horizontal="center" vertical="center" wrapText="1"/>
    </xf>
    <xf numFmtId="0" fontId="2" fillId="4" borderId="1" xfId="0" applyFont="1" applyFill="1" applyBorder="1" applyAlignment="1">
      <alignment horizontal="center" vertical="center"/>
    </xf>
    <xf numFmtId="0" fontId="2" fillId="2" borderId="1" xfId="0" applyFont="1" applyFill="1" applyBorder="1" applyAlignment="1">
      <alignment horizontal="center" vertical="center" wrapText="1"/>
    </xf>
    <xf numFmtId="14" fontId="3" fillId="0" borderId="2" xfId="0" quotePrefix="1" applyNumberFormat="1" applyFont="1" applyFill="1" applyBorder="1" applyAlignment="1">
      <alignment horizontal="right" vertical="center" wrapText="1"/>
    </xf>
    <xf numFmtId="0" fontId="3" fillId="0" borderId="2" xfId="0" quotePrefix="1" applyFont="1" applyFill="1" applyBorder="1" applyAlignment="1">
      <alignment horizontal="right" vertical="center" wrapText="1"/>
    </xf>
    <xf numFmtId="49" fontId="2" fillId="0" borderId="1" xfId="0" quotePrefix="1" applyNumberFormat="1" applyFont="1" applyFill="1" applyBorder="1" applyAlignment="1">
      <alignment horizontal="right" vertical="center"/>
    </xf>
    <xf numFmtId="49" fontId="2" fillId="0" borderId="1" xfId="0" quotePrefix="1" applyNumberFormat="1" applyFont="1" applyFill="1" applyBorder="1" applyAlignment="1">
      <alignment horizontal="right"/>
    </xf>
    <xf numFmtId="49" fontId="2" fillId="0" borderId="1" xfId="0" quotePrefix="1" applyNumberFormat="1" applyFont="1" applyBorder="1" applyAlignment="1">
      <alignment horizontal="right" vertical="center"/>
    </xf>
    <xf numFmtId="49" fontId="2" fillId="0" borderId="1" xfId="0" quotePrefix="1" applyNumberFormat="1" applyFont="1" applyBorder="1" applyAlignment="1">
      <alignment horizontal="right" vertical="center" wrapText="1"/>
    </xf>
    <xf numFmtId="0" fontId="2" fillId="0" borderId="1" xfId="0" quotePrefix="1" applyFont="1" applyFill="1" applyBorder="1" applyAlignment="1">
      <alignment horizontal="right" vertical="center" wrapText="1"/>
    </xf>
    <xf numFmtId="0" fontId="2" fillId="0" borderId="0" xfId="0" applyFont="1" applyBorder="1" applyAlignment="1">
      <alignment horizontal="center" vertical="center"/>
    </xf>
    <xf numFmtId="0" fontId="3" fillId="0" borderId="0" xfId="0" applyFont="1" applyBorder="1" applyAlignment="1">
      <alignment horizontal="center" vertical="center" wrapText="1"/>
    </xf>
    <xf numFmtId="0" fontId="2" fillId="0" borderId="0" xfId="0" applyFont="1" applyFill="1" applyBorder="1" applyAlignment="1">
      <alignment horizontal="left" vertical="center" wrapText="1"/>
    </xf>
    <xf numFmtId="3" fontId="3" fillId="0" borderId="0" xfId="1"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49" fontId="2" fillId="0" borderId="0" xfId="0" quotePrefix="1" applyNumberFormat="1" applyFont="1" applyBorder="1" applyAlignment="1">
      <alignment horizontal="right" vertical="center"/>
    </xf>
    <xf numFmtId="0" fontId="2" fillId="0" borderId="1" xfId="0" applyFont="1" applyBorder="1"/>
    <xf numFmtId="0" fontId="2" fillId="0" borderId="1" xfId="0" applyFont="1" applyBorder="1" applyAlignment="1">
      <alignment horizontal="right"/>
    </xf>
    <xf numFmtId="0" fontId="2" fillId="0" borderId="1" xfId="0" quotePrefix="1" applyFont="1" applyBorder="1" applyAlignment="1">
      <alignment horizontal="right" vertical="center"/>
    </xf>
    <xf numFmtId="3" fontId="11" fillId="5" borderId="1" xfId="1" applyNumberFormat="1" applyFont="1" applyFill="1" applyBorder="1" applyAlignment="1">
      <alignment horizontal="right" vertical="top" wrapText="1"/>
    </xf>
    <xf numFmtId="3" fontId="3" fillId="0" borderId="1" xfId="1" applyNumberFormat="1" applyFont="1" applyFill="1" applyBorder="1" applyAlignment="1">
      <alignment horizontal="center" vertical="center" wrapText="1"/>
    </xf>
    <xf numFmtId="49" fontId="3" fillId="0" borderId="6" xfId="1" applyNumberFormat="1" applyFont="1" applyFill="1" applyBorder="1" applyAlignment="1">
      <alignment horizontal="center" vertical="center" wrapText="1"/>
    </xf>
    <xf numFmtId="49" fontId="10" fillId="0" borderId="6" xfId="1" applyNumberFormat="1" applyFont="1" applyFill="1" applyBorder="1" applyAlignment="1">
      <alignment horizontal="center" vertical="center" wrapText="1"/>
    </xf>
    <xf numFmtId="0" fontId="3" fillId="0" borderId="1" xfId="0" applyFont="1" applyFill="1" applyBorder="1" applyAlignment="1">
      <alignment horizontal="center" vertical="center"/>
    </xf>
    <xf numFmtId="49" fontId="11" fillId="0" borderId="6" xfId="1" applyNumberFormat="1" applyFont="1" applyFill="1" applyBorder="1" applyAlignment="1">
      <alignment horizontal="center" vertical="center" wrapText="1"/>
    </xf>
    <xf numFmtId="3" fontId="3" fillId="4" borderId="1" xfId="0" applyNumberFormat="1" applyFont="1" applyFill="1" applyBorder="1" applyAlignment="1">
      <alignment horizontal="center" vertical="center" wrapText="1"/>
    </xf>
    <xf numFmtId="3" fontId="3" fillId="4" borderId="1" xfId="1" applyNumberFormat="1" applyFont="1" applyFill="1" applyBorder="1" applyAlignment="1">
      <alignment horizontal="center" vertical="center" wrapText="1"/>
    </xf>
    <xf numFmtId="0" fontId="3" fillId="0" borderId="0" xfId="0" applyFont="1" applyFill="1" applyBorder="1" applyAlignment="1">
      <alignment horizontal="center" vertical="center"/>
    </xf>
    <xf numFmtId="3" fontId="3" fillId="0" borderId="1" xfId="0" applyNumberFormat="1" applyFont="1" applyFill="1" applyBorder="1" applyAlignment="1">
      <alignment horizontal="center" vertical="center" wrapText="1"/>
    </xf>
    <xf numFmtId="49" fontId="3" fillId="0" borderId="1" xfId="1" applyNumberFormat="1" applyFont="1" applyFill="1" applyBorder="1" applyAlignment="1">
      <alignment horizontal="justify" vertical="top" wrapText="1"/>
    </xf>
    <xf numFmtId="3" fontId="3" fillId="0" borderId="1" xfId="1" applyNumberFormat="1" applyFont="1" applyFill="1" applyBorder="1" applyAlignment="1">
      <alignment horizontal="right" vertical="top" wrapText="1"/>
    </xf>
    <xf numFmtId="3" fontId="3" fillId="5" borderId="1" xfId="1" applyNumberFormat="1" applyFont="1" applyFill="1" applyBorder="1" applyAlignment="1">
      <alignment horizontal="right" vertical="top" wrapText="1"/>
    </xf>
    <xf numFmtId="49" fontId="12" fillId="0" borderId="0" xfId="5" applyNumberFormat="1" applyFont="1" applyFill="1" applyBorder="1" applyAlignment="1">
      <alignment horizontal="right" vertical="top" wrapText="1"/>
    </xf>
    <xf numFmtId="0" fontId="3" fillId="0" borderId="0" xfId="0" applyFont="1"/>
    <xf numFmtId="49" fontId="13" fillId="0" borderId="0" xfId="5" applyNumberFormat="1" applyFont="1" applyFill="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wrapText="1"/>
    </xf>
    <xf numFmtId="0" fontId="6" fillId="0" borderId="0" xfId="0" applyFont="1" applyAlignment="1">
      <alignment horizontal="center" vertical="center" wrapText="1"/>
    </xf>
    <xf numFmtId="0" fontId="2" fillId="2" borderId="4" xfId="0" applyFont="1" applyFill="1" applyBorder="1" applyAlignment="1">
      <alignment horizontal="center"/>
    </xf>
    <xf numFmtId="0" fontId="2" fillId="2" borderId="1" xfId="0" applyFont="1" applyFill="1" applyBorder="1" applyAlignment="1">
      <alignment horizontal="center" vertical="center" wrapText="1"/>
    </xf>
    <xf numFmtId="0" fontId="5" fillId="3" borderId="2" xfId="0" applyFont="1" applyFill="1" applyBorder="1" applyAlignment="1">
      <alignment horizontal="right"/>
    </xf>
    <xf numFmtId="0" fontId="5" fillId="3" borderId="5" xfId="0" applyFont="1" applyFill="1" applyBorder="1" applyAlignment="1">
      <alignment horizontal="right"/>
    </xf>
    <xf numFmtId="0" fontId="5" fillId="3" borderId="3" xfId="0" applyFont="1" applyFill="1" applyBorder="1" applyAlignment="1">
      <alignment horizontal="right"/>
    </xf>
  </cellXfs>
  <cellStyles count="6">
    <cellStyle name="Normal" xfId="0" builtinId="0"/>
    <cellStyle name="Normal 2" xfId="1"/>
    <cellStyle name="Normal 2 2 4" xfId="4"/>
    <cellStyle name="Normal 2 4" xfId="2"/>
    <cellStyle name="Normal 3" xfId="3"/>
    <cellStyle name="Normal_Sheet1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85"/>
  <sheetViews>
    <sheetView tabSelected="1" topLeftCell="A163" zoomScale="110" zoomScaleNormal="110" workbookViewId="0">
      <selection activeCell="B174" sqref="B174:I174"/>
    </sheetView>
  </sheetViews>
  <sheetFormatPr defaultRowHeight="11.25" x14ac:dyDescent="0.2"/>
  <cols>
    <col min="1" max="1" width="5.875" style="5" customWidth="1"/>
    <col min="2" max="2" width="10.125" style="5" customWidth="1"/>
    <col min="3" max="3" width="46.625" style="6" customWidth="1"/>
    <col min="4" max="4" width="8.5" style="10" customWidth="1"/>
    <col min="5" max="5" width="34.25" style="6" customWidth="1"/>
    <col min="6" max="6" width="10.875" style="3" customWidth="1"/>
    <col min="7" max="7" width="11.375" style="3" customWidth="1"/>
    <col min="8" max="8" width="10.25" style="3" customWidth="1"/>
    <col min="9" max="9" width="10" style="3" customWidth="1"/>
    <col min="10" max="10" width="9.625" style="19" customWidth="1"/>
    <col min="11" max="11" width="9" style="5"/>
    <col min="12" max="16384" width="9" style="3"/>
  </cols>
  <sheetData>
    <row r="1" spans="1:16" ht="12" customHeight="1" x14ac:dyDescent="0.2">
      <c r="G1" s="91" t="s">
        <v>245</v>
      </c>
      <c r="H1" s="91"/>
      <c r="I1" s="91"/>
      <c r="J1" s="91"/>
      <c r="K1" s="91"/>
    </row>
    <row r="2" spans="1:16" ht="19.5" customHeight="1" x14ac:dyDescent="0.2">
      <c r="G2" s="91"/>
      <c r="H2" s="91"/>
      <c r="I2" s="91"/>
      <c r="J2" s="91"/>
      <c r="K2" s="91"/>
    </row>
    <row r="4" spans="1:16" ht="15" x14ac:dyDescent="0.2">
      <c r="A4" s="92" t="s">
        <v>45</v>
      </c>
      <c r="B4" s="92"/>
      <c r="C4" s="92"/>
      <c r="D4" s="92"/>
      <c r="E4" s="92"/>
      <c r="F4" s="92"/>
      <c r="G4" s="92"/>
      <c r="H4" s="92"/>
      <c r="I4" s="92"/>
      <c r="J4" s="92"/>
      <c r="K4" s="92"/>
    </row>
    <row r="6" spans="1:16" ht="11.25" customHeight="1" x14ac:dyDescent="0.2">
      <c r="F6" s="93" t="s">
        <v>60</v>
      </c>
      <c r="G6" s="93"/>
      <c r="H6" s="93"/>
    </row>
    <row r="7" spans="1:16" ht="67.5" x14ac:dyDescent="0.2">
      <c r="A7" s="1" t="s">
        <v>11</v>
      </c>
      <c r="B7" s="1" t="s">
        <v>22</v>
      </c>
      <c r="C7" s="1" t="s">
        <v>23</v>
      </c>
      <c r="D7" s="94" t="s">
        <v>12</v>
      </c>
      <c r="E7" s="94"/>
      <c r="F7" s="56" t="s">
        <v>46</v>
      </c>
      <c r="G7" s="56" t="s">
        <v>63</v>
      </c>
      <c r="H7" s="56" t="s">
        <v>244</v>
      </c>
      <c r="I7" s="2" t="s">
        <v>24</v>
      </c>
      <c r="J7" s="2" t="s">
        <v>25</v>
      </c>
      <c r="K7" s="56" t="s">
        <v>26</v>
      </c>
      <c r="L7" s="4"/>
    </row>
    <row r="8" spans="1:16" x14ac:dyDescent="0.2">
      <c r="A8" s="95" t="s">
        <v>27</v>
      </c>
      <c r="B8" s="96"/>
      <c r="C8" s="96"/>
      <c r="D8" s="96"/>
      <c r="E8" s="97"/>
      <c r="F8" s="9">
        <f>F9+F13+F22+F27+F34+F42+F47+F63+F70+F75+F80+F82+F87+F96+F99+F101+F104+F106+F108+F110+F112+F114+F116+F118+F121+F123+F125+F128+F131+F133+F136+F138+F140+F167</f>
        <v>494118404.62</v>
      </c>
      <c r="G8" s="9">
        <f t="shared" ref="G8:J8" si="0">G9+G13+G22+G27+G34+G42+G47+G63+G70+G75+G80+G82+G87+G96+G99+G101+G104+G106+G108+G110+G112+G114+G116+G118+G121+G123+G125+G128+G131+G133+G136+G138+G140+G167</f>
        <v>583037677.55133331</v>
      </c>
      <c r="H8" s="9">
        <f t="shared" si="0"/>
        <v>671518128.37</v>
      </c>
      <c r="I8" s="9">
        <f t="shared" si="0"/>
        <v>2107104</v>
      </c>
      <c r="J8" s="9">
        <f t="shared" si="0"/>
        <v>562244433.37</v>
      </c>
      <c r="K8" s="17"/>
      <c r="N8" s="20"/>
      <c r="O8" s="20"/>
      <c r="P8" s="20"/>
    </row>
    <row r="9" spans="1:16" ht="27.75" customHeight="1" x14ac:dyDescent="0.2">
      <c r="A9" s="55">
        <v>1</v>
      </c>
      <c r="B9" s="35" t="s">
        <v>0</v>
      </c>
      <c r="C9" s="36" t="s">
        <v>154</v>
      </c>
      <c r="D9" s="12"/>
      <c r="E9" s="13" t="s">
        <v>13</v>
      </c>
      <c r="F9" s="37">
        <f>SUM(F10:F12)</f>
        <v>46500</v>
      </c>
      <c r="G9" s="37">
        <f t="shared" ref="G9:J9" si="1">SUM(G10:G12)</f>
        <v>49000</v>
      </c>
      <c r="H9" s="37">
        <f t="shared" si="1"/>
        <v>50500</v>
      </c>
      <c r="I9" s="37">
        <f t="shared" si="1"/>
        <v>0</v>
      </c>
      <c r="J9" s="37">
        <f t="shared" si="1"/>
        <v>0</v>
      </c>
      <c r="K9" s="38"/>
      <c r="N9" s="21"/>
      <c r="O9" s="21"/>
      <c r="P9" s="21"/>
    </row>
    <row r="10" spans="1:16" s="33" customFormat="1" ht="11.25" customHeight="1" x14ac:dyDescent="0.2">
      <c r="A10" s="14"/>
      <c r="B10" s="30"/>
      <c r="C10" s="39" t="s">
        <v>155</v>
      </c>
      <c r="D10" s="57" t="s">
        <v>124</v>
      </c>
      <c r="E10" s="83" t="s">
        <v>123</v>
      </c>
      <c r="F10" s="84">
        <v>6000</v>
      </c>
      <c r="G10" s="84">
        <v>7000</v>
      </c>
      <c r="H10" s="84">
        <v>8000</v>
      </c>
      <c r="I10" s="84">
        <v>0</v>
      </c>
      <c r="J10" s="85">
        <v>0</v>
      </c>
      <c r="K10" s="31" t="s">
        <v>156</v>
      </c>
      <c r="N10" s="34"/>
      <c r="O10" s="34"/>
      <c r="P10" s="34"/>
    </row>
    <row r="11" spans="1:16" s="33" customFormat="1" ht="11.25" customHeight="1" x14ac:dyDescent="0.2">
      <c r="A11" s="14"/>
      <c r="B11" s="30"/>
      <c r="C11" s="39" t="s">
        <v>16</v>
      </c>
      <c r="D11" s="58" t="s">
        <v>127</v>
      </c>
      <c r="E11" s="83" t="s">
        <v>126</v>
      </c>
      <c r="F11" s="84">
        <v>2500</v>
      </c>
      <c r="G11" s="84">
        <v>3000</v>
      </c>
      <c r="H11" s="84">
        <v>3500</v>
      </c>
      <c r="I11" s="84">
        <v>0</v>
      </c>
      <c r="J11" s="84">
        <v>0</v>
      </c>
      <c r="K11" s="75" t="s">
        <v>156</v>
      </c>
      <c r="N11" s="34"/>
      <c r="O11" s="34"/>
      <c r="P11" s="34"/>
    </row>
    <row r="12" spans="1:16" s="33" customFormat="1" ht="25.5" customHeight="1" x14ac:dyDescent="0.2">
      <c r="A12" s="14"/>
      <c r="B12" s="30"/>
      <c r="C12" s="39" t="s">
        <v>83</v>
      </c>
      <c r="D12" s="58" t="s">
        <v>80</v>
      </c>
      <c r="E12" s="83" t="s">
        <v>79</v>
      </c>
      <c r="F12" s="84">
        <v>38000</v>
      </c>
      <c r="G12" s="84">
        <v>39000</v>
      </c>
      <c r="H12" s="84">
        <v>39000</v>
      </c>
      <c r="I12" s="84">
        <v>0</v>
      </c>
      <c r="J12" s="84">
        <v>0</v>
      </c>
      <c r="K12" s="75" t="s">
        <v>156</v>
      </c>
      <c r="N12" s="34"/>
      <c r="O12" s="34"/>
      <c r="P12" s="34"/>
    </row>
    <row r="13" spans="1:16" s="33" customFormat="1" ht="11.25" customHeight="1" x14ac:dyDescent="0.2">
      <c r="A13" s="55">
        <v>2</v>
      </c>
      <c r="B13" s="35" t="s">
        <v>157</v>
      </c>
      <c r="C13" s="36" t="s">
        <v>47</v>
      </c>
      <c r="D13" s="40"/>
      <c r="E13" s="13" t="s">
        <v>13</v>
      </c>
      <c r="F13" s="37">
        <f>SUM(F14:F21)</f>
        <v>1078560</v>
      </c>
      <c r="G13" s="37">
        <f t="shared" ref="G13:J13" si="2">SUM(G14:G21)</f>
        <v>874265</v>
      </c>
      <c r="H13" s="37">
        <f t="shared" si="2"/>
        <v>1127765</v>
      </c>
      <c r="I13" s="37">
        <f t="shared" si="2"/>
        <v>0</v>
      </c>
      <c r="J13" s="37">
        <f t="shared" si="2"/>
        <v>842765</v>
      </c>
      <c r="K13" s="37"/>
      <c r="N13" s="34"/>
      <c r="O13" s="34"/>
      <c r="P13" s="34"/>
    </row>
    <row r="14" spans="1:16" s="33" customFormat="1" ht="11.25" customHeight="1" x14ac:dyDescent="0.2">
      <c r="A14" s="14"/>
      <c r="B14" s="30"/>
      <c r="C14" s="39" t="s">
        <v>19</v>
      </c>
      <c r="D14" s="59" t="s">
        <v>5</v>
      </c>
      <c r="E14" s="26" t="s">
        <v>30</v>
      </c>
      <c r="F14" s="84">
        <v>70471</v>
      </c>
      <c r="G14" s="84">
        <v>0</v>
      </c>
      <c r="H14" s="84">
        <v>0</v>
      </c>
      <c r="I14" s="84">
        <v>0</v>
      </c>
      <c r="J14" s="85">
        <v>0</v>
      </c>
      <c r="K14" s="31" t="s">
        <v>69</v>
      </c>
      <c r="N14" s="34"/>
      <c r="O14" s="34"/>
      <c r="P14" s="34"/>
    </row>
    <row r="15" spans="1:16" s="33" customFormat="1" ht="11.25" customHeight="1" x14ac:dyDescent="0.2">
      <c r="A15" s="14"/>
      <c r="B15" s="30"/>
      <c r="C15" s="39" t="s">
        <v>14</v>
      </c>
      <c r="D15" s="59" t="s">
        <v>160</v>
      </c>
      <c r="E15" s="26" t="s">
        <v>159</v>
      </c>
      <c r="F15" s="84">
        <v>114186</v>
      </c>
      <c r="G15" s="84">
        <v>122286</v>
      </c>
      <c r="H15" s="84">
        <v>110786</v>
      </c>
      <c r="I15" s="84">
        <v>0</v>
      </c>
      <c r="J15" s="85">
        <v>110786</v>
      </c>
      <c r="K15" s="75"/>
      <c r="N15" s="34"/>
      <c r="O15" s="34"/>
      <c r="P15" s="34"/>
    </row>
    <row r="16" spans="1:16" x14ac:dyDescent="0.2">
      <c r="A16" s="14"/>
      <c r="B16" s="30"/>
      <c r="C16" s="39" t="s">
        <v>39</v>
      </c>
      <c r="D16" s="59" t="s">
        <v>162</v>
      </c>
      <c r="E16" s="26" t="s">
        <v>161</v>
      </c>
      <c r="F16" s="84">
        <v>81000</v>
      </c>
      <c r="G16" s="84">
        <v>81000</v>
      </c>
      <c r="H16" s="84">
        <v>366000</v>
      </c>
      <c r="I16" s="84">
        <v>0</v>
      </c>
      <c r="J16" s="85">
        <v>81000</v>
      </c>
      <c r="K16" s="75"/>
    </row>
    <row r="17" spans="1:11" s="33" customFormat="1" x14ac:dyDescent="0.2">
      <c r="A17" s="14"/>
      <c r="B17" s="30"/>
      <c r="C17" s="39" t="s">
        <v>70</v>
      </c>
      <c r="D17" s="59" t="s">
        <v>163</v>
      </c>
      <c r="E17" s="26" t="s">
        <v>71</v>
      </c>
      <c r="F17" s="84">
        <v>7000</v>
      </c>
      <c r="G17" s="84">
        <v>0</v>
      </c>
      <c r="H17" s="84">
        <v>0</v>
      </c>
      <c r="I17" s="84">
        <v>0</v>
      </c>
      <c r="J17" s="85">
        <v>0</v>
      </c>
      <c r="K17" s="75" t="s">
        <v>69</v>
      </c>
    </row>
    <row r="18" spans="1:11" x14ac:dyDescent="0.2">
      <c r="A18" s="14"/>
      <c r="B18" s="30"/>
      <c r="C18" s="39" t="s">
        <v>70</v>
      </c>
      <c r="D18" s="59" t="s">
        <v>10</v>
      </c>
      <c r="E18" s="26" t="s">
        <v>164</v>
      </c>
      <c r="F18" s="84">
        <v>0</v>
      </c>
      <c r="G18" s="84">
        <v>20000</v>
      </c>
      <c r="H18" s="84">
        <v>0</v>
      </c>
      <c r="I18" s="84">
        <v>0</v>
      </c>
      <c r="J18" s="85">
        <v>0</v>
      </c>
      <c r="K18" s="75" t="s">
        <v>158</v>
      </c>
    </row>
    <row r="19" spans="1:11" s="33" customFormat="1" ht="22.5" x14ac:dyDescent="0.2">
      <c r="A19" s="14"/>
      <c r="B19" s="30"/>
      <c r="C19" s="39" t="s">
        <v>20</v>
      </c>
      <c r="D19" s="59" t="s">
        <v>8</v>
      </c>
      <c r="E19" s="26" t="s">
        <v>165</v>
      </c>
      <c r="F19" s="84">
        <v>435000</v>
      </c>
      <c r="G19" s="84">
        <v>280000</v>
      </c>
      <c r="H19" s="84">
        <v>280000</v>
      </c>
      <c r="I19" s="84">
        <v>0</v>
      </c>
      <c r="J19" s="85">
        <v>280000</v>
      </c>
      <c r="K19" s="75"/>
    </row>
    <row r="20" spans="1:11" s="33" customFormat="1" ht="22.5" x14ac:dyDescent="0.2">
      <c r="A20" s="14"/>
      <c r="B20" s="30"/>
      <c r="C20" s="39" t="s">
        <v>20</v>
      </c>
      <c r="D20" s="59" t="s">
        <v>8</v>
      </c>
      <c r="E20" s="26" t="s">
        <v>165</v>
      </c>
      <c r="F20" s="84">
        <v>223400</v>
      </c>
      <c r="G20" s="84">
        <v>223400</v>
      </c>
      <c r="H20" s="84">
        <v>223400</v>
      </c>
      <c r="I20" s="84">
        <v>0</v>
      </c>
      <c r="J20" s="84">
        <v>223400</v>
      </c>
      <c r="K20" s="76"/>
    </row>
    <row r="21" spans="1:11" x14ac:dyDescent="0.2">
      <c r="A21" s="14"/>
      <c r="B21" s="30"/>
      <c r="C21" s="39" t="s">
        <v>20</v>
      </c>
      <c r="D21" s="59" t="s">
        <v>10</v>
      </c>
      <c r="E21" s="26" t="s">
        <v>166</v>
      </c>
      <c r="F21" s="84">
        <v>147503</v>
      </c>
      <c r="G21" s="84">
        <v>147579</v>
      </c>
      <c r="H21" s="84">
        <v>147579</v>
      </c>
      <c r="I21" s="84">
        <v>0</v>
      </c>
      <c r="J21" s="84">
        <v>147579</v>
      </c>
      <c r="K21" s="76"/>
    </row>
    <row r="22" spans="1:11" s="33" customFormat="1" ht="22.5" x14ac:dyDescent="0.2">
      <c r="A22" s="55">
        <v>3</v>
      </c>
      <c r="B22" s="35" t="s">
        <v>31</v>
      </c>
      <c r="C22" s="36" t="s">
        <v>65</v>
      </c>
      <c r="D22" s="12"/>
      <c r="E22" s="13" t="s">
        <v>13</v>
      </c>
      <c r="F22" s="37">
        <f>F23+F24+F25+F26</f>
        <v>2396499</v>
      </c>
      <c r="G22" s="37">
        <f t="shared" ref="G22:J22" si="3">G23+G24+G25+G26</f>
        <v>2810336</v>
      </c>
      <c r="H22" s="37">
        <f t="shared" si="3"/>
        <v>2695444</v>
      </c>
      <c r="I22" s="37">
        <f t="shared" si="3"/>
        <v>0</v>
      </c>
      <c r="J22" s="37">
        <f t="shared" si="3"/>
        <v>2695444</v>
      </c>
      <c r="K22" s="50"/>
    </row>
    <row r="23" spans="1:11" s="33" customFormat="1" x14ac:dyDescent="0.2">
      <c r="A23" s="23"/>
      <c r="B23" s="30"/>
      <c r="C23" s="39" t="s">
        <v>18</v>
      </c>
      <c r="D23" s="59" t="s">
        <v>32</v>
      </c>
      <c r="E23" s="26" t="s">
        <v>33</v>
      </c>
      <c r="F23" s="32">
        <v>1657959</v>
      </c>
      <c r="G23" s="32">
        <v>1431544</v>
      </c>
      <c r="H23" s="32">
        <v>1431544</v>
      </c>
      <c r="I23" s="32">
        <v>0</v>
      </c>
      <c r="J23" s="32">
        <v>1431544</v>
      </c>
      <c r="K23" s="77"/>
    </row>
    <row r="24" spans="1:11" s="33" customFormat="1" x14ac:dyDescent="0.2">
      <c r="A24" s="23"/>
      <c r="B24" s="30"/>
      <c r="C24" s="39" t="s">
        <v>19</v>
      </c>
      <c r="D24" s="59" t="s">
        <v>3</v>
      </c>
      <c r="E24" s="26" t="s">
        <v>167</v>
      </c>
      <c r="F24" s="32">
        <v>485111</v>
      </c>
      <c r="G24" s="32">
        <v>1116491</v>
      </c>
      <c r="H24" s="32">
        <v>1001599</v>
      </c>
      <c r="I24" s="32">
        <v>0</v>
      </c>
      <c r="J24" s="32">
        <v>1001599</v>
      </c>
      <c r="K24" s="77"/>
    </row>
    <row r="25" spans="1:11" x14ac:dyDescent="0.2">
      <c r="A25" s="23"/>
      <c r="B25" s="30"/>
      <c r="C25" s="39" t="s">
        <v>19</v>
      </c>
      <c r="D25" s="25" t="s">
        <v>28</v>
      </c>
      <c r="E25" s="26" t="s">
        <v>29</v>
      </c>
      <c r="F25" s="32">
        <v>73275</v>
      </c>
      <c r="G25" s="32">
        <v>73275</v>
      </c>
      <c r="H25" s="32">
        <v>73275</v>
      </c>
      <c r="I25" s="32">
        <v>0</v>
      </c>
      <c r="J25" s="32">
        <v>73275</v>
      </c>
      <c r="K25" s="77"/>
    </row>
    <row r="26" spans="1:11" s="33" customFormat="1" ht="22.5" x14ac:dyDescent="0.2">
      <c r="A26" s="23"/>
      <c r="B26" s="30"/>
      <c r="C26" s="39" t="s">
        <v>15</v>
      </c>
      <c r="D26" s="59" t="s">
        <v>36</v>
      </c>
      <c r="E26" s="26" t="s">
        <v>72</v>
      </c>
      <c r="F26" s="32">
        <v>180154</v>
      </c>
      <c r="G26" s="32">
        <v>189026</v>
      </c>
      <c r="H26" s="32">
        <v>189026</v>
      </c>
      <c r="I26" s="32">
        <v>0</v>
      </c>
      <c r="J26" s="32">
        <v>189026</v>
      </c>
      <c r="K26" s="77"/>
    </row>
    <row r="27" spans="1:11" s="33" customFormat="1" ht="22.5" x14ac:dyDescent="0.2">
      <c r="A27" s="55">
        <v>4</v>
      </c>
      <c r="B27" s="35" t="s">
        <v>6</v>
      </c>
      <c r="C27" s="36" t="s">
        <v>48</v>
      </c>
      <c r="D27" s="41"/>
      <c r="E27" s="13" t="s">
        <v>13</v>
      </c>
      <c r="F27" s="37">
        <f>F28+F29+F30+F31+F32+F33</f>
        <v>1167425</v>
      </c>
      <c r="G27" s="37">
        <f t="shared" ref="G27:J27" si="4">G28+G29+G30+G31+G32+G33</f>
        <v>674041</v>
      </c>
      <c r="H27" s="37">
        <f t="shared" si="4"/>
        <v>757495</v>
      </c>
      <c r="I27" s="37">
        <f t="shared" si="4"/>
        <v>0</v>
      </c>
      <c r="J27" s="37">
        <f t="shared" si="4"/>
        <v>383935</v>
      </c>
      <c r="K27" s="50"/>
    </row>
    <row r="28" spans="1:11" s="33" customFormat="1" x14ac:dyDescent="0.2">
      <c r="A28" s="23"/>
      <c r="B28" s="30"/>
      <c r="C28" s="43" t="s">
        <v>49</v>
      </c>
      <c r="D28" s="59" t="s">
        <v>7</v>
      </c>
      <c r="E28" s="26" t="s">
        <v>169</v>
      </c>
      <c r="F28" s="32">
        <v>114463</v>
      </c>
      <c r="G28" s="32">
        <v>3179</v>
      </c>
      <c r="H28" s="32">
        <v>3179</v>
      </c>
      <c r="I28" s="32">
        <v>0</v>
      </c>
      <c r="J28" s="32">
        <v>3179</v>
      </c>
      <c r="K28" s="32"/>
    </row>
    <row r="29" spans="1:11" x14ac:dyDescent="0.2">
      <c r="A29" s="23"/>
      <c r="B29" s="30"/>
      <c r="C29" s="39" t="s">
        <v>18</v>
      </c>
      <c r="D29" s="59" t="s">
        <v>32</v>
      </c>
      <c r="E29" s="26" t="s">
        <v>33</v>
      </c>
      <c r="F29" s="32">
        <v>11044</v>
      </c>
      <c r="G29" s="32">
        <v>6916</v>
      </c>
      <c r="H29" s="32">
        <v>0</v>
      </c>
      <c r="I29" s="32">
        <v>0</v>
      </c>
      <c r="J29" s="32">
        <v>0</v>
      </c>
      <c r="K29" s="77" t="s">
        <v>158</v>
      </c>
    </row>
    <row r="30" spans="1:11" s="33" customFormat="1" x14ac:dyDescent="0.2">
      <c r="A30" s="23"/>
      <c r="B30" s="30"/>
      <c r="C30" s="39" t="s">
        <v>19</v>
      </c>
      <c r="D30" s="59" t="s">
        <v>1</v>
      </c>
      <c r="E30" s="26" t="s">
        <v>170</v>
      </c>
      <c r="F30" s="32">
        <v>651180</v>
      </c>
      <c r="G30" s="32">
        <v>405980</v>
      </c>
      <c r="H30" s="32">
        <v>371350</v>
      </c>
      <c r="I30" s="32">
        <v>0</v>
      </c>
      <c r="J30" s="32">
        <v>327790</v>
      </c>
      <c r="K30" s="77"/>
    </row>
    <row r="31" spans="1:11" s="33" customFormat="1" x14ac:dyDescent="0.2">
      <c r="A31" s="23"/>
      <c r="B31" s="30"/>
      <c r="C31" s="39" t="s">
        <v>19</v>
      </c>
      <c r="D31" s="59" t="s">
        <v>3</v>
      </c>
      <c r="E31" s="26" t="s">
        <v>167</v>
      </c>
      <c r="F31" s="32">
        <v>157975</v>
      </c>
      <c r="G31" s="32">
        <v>0</v>
      </c>
      <c r="H31" s="32">
        <v>0</v>
      </c>
      <c r="I31" s="32">
        <v>0</v>
      </c>
      <c r="J31" s="32">
        <v>0</v>
      </c>
      <c r="K31" s="77" t="s">
        <v>69</v>
      </c>
    </row>
    <row r="32" spans="1:11" s="33" customFormat="1" x14ac:dyDescent="0.2">
      <c r="A32" s="23"/>
      <c r="B32" s="30"/>
      <c r="C32" s="39" t="s">
        <v>21</v>
      </c>
      <c r="D32" s="59" t="s">
        <v>50</v>
      </c>
      <c r="E32" s="26" t="s">
        <v>171</v>
      </c>
      <c r="F32" s="32">
        <v>16672</v>
      </c>
      <c r="G32" s="32">
        <v>221672</v>
      </c>
      <c r="H32" s="32">
        <v>346672</v>
      </c>
      <c r="I32" s="32">
        <v>0</v>
      </c>
      <c r="J32" s="32">
        <v>16672</v>
      </c>
      <c r="K32" s="77"/>
    </row>
    <row r="33" spans="1:11" x14ac:dyDescent="0.2">
      <c r="A33" s="7"/>
      <c r="B33" s="29"/>
      <c r="C33" s="44" t="s">
        <v>51</v>
      </c>
      <c r="D33" s="11" t="s">
        <v>7</v>
      </c>
      <c r="E33" s="18" t="s">
        <v>53</v>
      </c>
      <c r="F33" s="32">
        <v>216091</v>
      </c>
      <c r="G33" s="32">
        <v>36294</v>
      </c>
      <c r="H33" s="32">
        <v>36294</v>
      </c>
      <c r="I33" s="32">
        <v>0</v>
      </c>
      <c r="J33" s="32">
        <v>36294</v>
      </c>
      <c r="K33" s="77"/>
    </row>
    <row r="34" spans="1:11" ht="22.5" x14ac:dyDescent="0.2">
      <c r="A34" s="55">
        <v>5</v>
      </c>
      <c r="B34" s="35" t="s">
        <v>34</v>
      </c>
      <c r="C34" s="45" t="s">
        <v>66</v>
      </c>
      <c r="D34" s="46"/>
      <c r="E34" s="13" t="s">
        <v>13</v>
      </c>
      <c r="F34" s="47">
        <f>SUM(F35:F41)</f>
        <v>1784333</v>
      </c>
      <c r="G34" s="47">
        <f t="shared" ref="G34:J34" si="5">SUM(G35:G41)</f>
        <v>540794</v>
      </c>
      <c r="H34" s="47">
        <f t="shared" si="5"/>
        <v>540794</v>
      </c>
      <c r="I34" s="47">
        <f t="shared" si="5"/>
        <v>0</v>
      </c>
      <c r="J34" s="47">
        <f t="shared" si="5"/>
        <v>540794</v>
      </c>
      <c r="K34" s="50"/>
    </row>
    <row r="35" spans="1:11" s="33" customFormat="1" x14ac:dyDescent="0.2">
      <c r="A35" s="23"/>
      <c r="B35" s="30"/>
      <c r="C35" s="39" t="s">
        <v>18</v>
      </c>
      <c r="D35" s="59" t="s">
        <v>32</v>
      </c>
      <c r="E35" s="26" t="s">
        <v>33</v>
      </c>
      <c r="F35" s="32">
        <v>80000</v>
      </c>
      <c r="G35" s="32">
        <v>0</v>
      </c>
      <c r="H35" s="32">
        <v>0</v>
      </c>
      <c r="I35" s="32">
        <v>0</v>
      </c>
      <c r="J35" s="32">
        <v>0</v>
      </c>
      <c r="K35" s="74" t="s">
        <v>69</v>
      </c>
    </row>
    <row r="36" spans="1:11" s="33" customFormat="1" x14ac:dyDescent="0.2">
      <c r="A36" s="23"/>
      <c r="B36" s="30"/>
      <c r="C36" s="39" t="s">
        <v>19</v>
      </c>
      <c r="D36" s="59" t="s">
        <v>1</v>
      </c>
      <c r="E36" s="26" t="s">
        <v>170</v>
      </c>
      <c r="F36" s="32">
        <v>192000</v>
      </c>
      <c r="G36" s="32">
        <v>0</v>
      </c>
      <c r="H36" s="32">
        <v>0</v>
      </c>
      <c r="I36" s="32">
        <v>0</v>
      </c>
      <c r="J36" s="32">
        <v>0</v>
      </c>
      <c r="K36" s="74" t="s">
        <v>69</v>
      </c>
    </row>
    <row r="37" spans="1:11" s="33" customFormat="1" ht="22.5" x14ac:dyDescent="0.2">
      <c r="A37" s="23"/>
      <c r="B37" s="30"/>
      <c r="C37" s="39" t="s">
        <v>83</v>
      </c>
      <c r="D37" s="60" t="s">
        <v>74</v>
      </c>
      <c r="E37" s="26" t="s">
        <v>172</v>
      </c>
      <c r="F37" s="32">
        <v>572141</v>
      </c>
      <c r="G37" s="32">
        <v>0</v>
      </c>
      <c r="H37" s="32">
        <v>0</v>
      </c>
      <c r="I37" s="32">
        <v>0</v>
      </c>
      <c r="J37" s="32">
        <v>0</v>
      </c>
      <c r="K37" s="74" t="s">
        <v>69</v>
      </c>
    </row>
    <row r="38" spans="1:11" s="33" customFormat="1" ht="22.5" x14ac:dyDescent="0.2">
      <c r="A38" s="23"/>
      <c r="B38" s="30"/>
      <c r="C38" s="39" t="s">
        <v>83</v>
      </c>
      <c r="D38" s="60" t="s">
        <v>76</v>
      </c>
      <c r="E38" s="26" t="s">
        <v>75</v>
      </c>
      <c r="F38" s="32">
        <v>320276</v>
      </c>
      <c r="G38" s="32">
        <v>337528</v>
      </c>
      <c r="H38" s="32">
        <v>337528</v>
      </c>
      <c r="I38" s="32">
        <v>0</v>
      </c>
      <c r="J38" s="32">
        <v>337528</v>
      </c>
      <c r="K38" s="74"/>
    </row>
    <row r="39" spans="1:11" s="33" customFormat="1" ht="22.5" x14ac:dyDescent="0.2">
      <c r="A39" s="23"/>
      <c r="B39" s="30"/>
      <c r="C39" s="39" t="s">
        <v>83</v>
      </c>
      <c r="D39" s="60" t="s">
        <v>78</v>
      </c>
      <c r="E39" s="26" t="s">
        <v>77</v>
      </c>
      <c r="F39" s="32">
        <v>155763</v>
      </c>
      <c r="G39" s="32">
        <v>155763</v>
      </c>
      <c r="H39" s="32">
        <v>155763</v>
      </c>
      <c r="I39" s="32">
        <v>0</v>
      </c>
      <c r="J39" s="32">
        <v>155763</v>
      </c>
      <c r="K39" s="74"/>
    </row>
    <row r="40" spans="1:11" s="33" customFormat="1" ht="22.5" x14ac:dyDescent="0.2">
      <c r="A40" s="23"/>
      <c r="B40" s="30"/>
      <c r="C40" s="39" t="s">
        <v>83</v>
      </c>
      <c r="D40" s="49" t="s">
        <v>80</v>
      </c>
      <c r="E40" s="26" t="s">
        <v>79</v>
      </c>
      <c r="F40" s="32">
        <v>39153</v>
      </c>
      <c r="G40" s="32">
        <v>39153</v>
      </c>
      <c r="H40" s="32">
        <v>39153</v>
      </c>
      <c r="I40" s="32">
        <v>0</v>
      </c>
      <c r="J40" s="32">
        <v>39153</v>
      </c>
      <c r="K40" s="74"/>
    </row>
    <row r="41" spans="1:11" s="33" customFormat="1" x14ac:dyDescent="0.2">
      <c r="A41" s="23"/>
      <c r="B41" s="30"/>
      <c r="C41" s="39" t="s">
        <v>83</v>
      </c>
      <c r="D41" s="49" t="s">
        <v>82</v>
      </c>
      <c r="E41" s="26" t="s">
        <v>81</v>
      </c>
      <c r="F41" s="32">
        <v>425000</v>
      </c>
      <c r="G41" s="32">
        <v>8350</v>
      </c>
      <c r="H41" s="32">
        <v>8350</v>
      </c>
      <c r="I41" s="32">
        <v>0</v>
      </c>
      <c r="J41" s="32">
        <v>8350</v>
      </c>
      <c r="K41" s="32"/>
    </row>
    <row r="42" spans="1:11" x14ac:dyDescent="0.2">
      <c r="A42" s="55">
        <v>6</v>
      </c>
      <c r="B42" s="35" t="s">
        <v>52</v>
      </c>
      <c r="C42" s="45" t="s">
        <v>67</v>
      </c>
      <c r="D42" s="41"/>
      <c r="E42" s="13" t="s">
        <v>13</v>
      </c>
      <c r="F42" s="47">
        <f>SUM(F43:F46)</f>
        <v>1202786</v>
      </c>
      <c r="G42" s="47">
        <f t="shared" ref="G42:J42" si="6">SUM(G43:G46)</f>
        <v>1369694</v>
      </c>
      <c r="H42" s="47">
        <f t="shared" si="6"/>
        <v>1679569</v>
      </c>
      <c r="I42" s="47">
        <f t="shared" si="6"/>
        <v>2107104</v>
      </c>
      <c r="J42" s="47">
        <f t="shared" si="6"/>
        <v>0</v>
      </c>
      <c r="K42" s="50"/>
    </row>
    <row r="43" spans="1:11" s="33" customFormat="1" x14ac:dyDescent="0.2">
      <c r="A43" s="23"/>
      <c r="B43" s="30"/>
      <c r="C43" s="39" t="s">
        <v>19</v>
      </c>
      <c r="D43" s="59" t="s">
        <v>85</v>
      </c>
      <c r="E43" s="26" t="s">
        <v>84</v>
      </c>
      <c r="F43" s="32">
        <v>199079</v>
      </c>
      <c r="G43" s="32">
        <v>57450</v>
      </c>
      <c r="H43" s="32">
        <v>13450</v>
      </c>
      <c r="I43" s="32">
        <v>0</v>
      </c>
      <c r="J43" s="32">
        <v>0</v>
      </c>
      <c r="K43" s="74" t="s">
        <v>168</v>
      </c>
    </row>
    <row r="44" spans="1:11" s="33" customFormat="1" x14ac:dyDescent="0.2">
      <c r="A44" s="23"/>
      <c r="B44" s="30"/>
      <c r="C44" s="39" t="s">
        <v>92</v>
      </c>
      <c r="D44" s="59" t="s">
        <v>87</v>
      </c>
      <c r="E44" s="26" t="s">
        <v>86</v>
      </c>
      <c r="F44" s="32">
        <v>3410</v>
      </c>
      <c r="G44" s="32">
        <v>183910</v>
      </c>
      <c r="H44" s="32">
        <v>227470</v>
      </c>
      <c r="I44" s="32">
        <v>454940</v>
      </c>
      <c r="J44" s="32">
        <v>0</v>
      </c>
      <c r="K44" s="74" t="s">
        <v>168</v>
      </c>
    </row>
    <row r="45" spans="1:11" s="33" customFormat="1" x14ac:dyDescent="0.2">
      <c r="A45" s="23"/>
      <c r="B45" s="30"/>
      <c r="C45" s="39" t="s">
        <v>21</v>
      </c>
      <c r="D45" s="59" t="s">
        <v>89</v>
      </c>
      <c r="E45" s="26" t="s">
        <v>88</v>
      </c>
      <c r="F45" s="32">
        <v>220352</v>
      </c>
      <c r="G45" s="32">
        <v>0</v>
      </c>
      <c r="H45" s="32">
        <v>0</v>
      </c>
      <c r="I45" s="32">
        <v>0</v>
      </c>
      <c r="J45" s="32">
        <v>0</v>
      </c>
      <c r="K45" s="74" t="s">
        <v>168</v>
      </c>
    </row>
    <row r="46" spans="1:11" s="33" customFormat="1" x14ac:dyDescent="0.2">
      <c r="A46" s="23"/>
      <c r="B46" s="30"/>
      <c r="C46" s="39" t="s">
        <v>83</v>
      </c>
      <c r="D46" s="59" t="s">
        <v>91</v>
      </c>
      <c r="E46" s="26" t="s">
        <v>90</v>
      </c>
      <c r="F46" s="32">
        <v>779945</v>
      </c>
      <c r="G46" s="32">
        <v>1128334</v>
      </c>
      <c r="H46" s="32">
        <v>1438649</v>
      </c>
      <c r="I46" s="32">
        <v>1652164</v>
      </c>
      <c r="J46" s="32">
        <v>0</v>
      </c>
      <c r="K46" s="74" t="s">
        <v>168</v>
      </c>
    </row>
    <row r="47" spans="1:11" s="33" customFormat="1" ht="33.75" x14ac:dyDescent="0.2">
      <c r="A47" s="55">
        <v>7</v>
      </c>
      <c r="B47" s="35" t="s">
        <v>54</v>
      </c>
      <c r="C47" s="45" t="s">
        <v>173</v>
      </c>
      <c r="D47" s="41"/>
      <c r="E47" s="13" t="s">
        <v>13</v>
      </c>
      <c r="F47" s="37">
        <f>SUM(F48:F62)</f>
        <v>33347487</v>
      </c>
      <c r="G47" s="37">
        <f t="shared" ref="G47:J47" si="7">SUM(G48:G62)</f>
        <v>63382424</v>
      </c>
      <c r="H47" s="37">
        <f t="shared" si="7"/>
        <v>91942234</v>
      </c>
      <c r="I47" s="37">
        <f t="shared" si="7"/>
        <v>0</v>
      </c>
      <c r="J47" s="37">
        <f t="shared" si="7"/>
        <v>91942234</v>
      </c>
      <c r="K47" s="50"/>
    </row>
    <row r="48" spans="1:11" s="33" customFormat="1" x14ac:dyDescent="0.2">
      <c r="A48" s="7"/>
      <c r="B48" s="29"/>
      <c r="C48" s="52" t="s">
        <v>129</v>
      </c>
      <c r="D48" s="61" t="s">
        <v>7</v>
      </c>
      <c r="E48" s="26" t="s">
        <v>119</v>
      </c>
      <c r="F48" s="32">
        <v>2803996</v>
      </c>
      <c r="G48" s="32">
        <v>5432742</v>
      </c>
      <c r="H48" s="32">
        <v>7886238</v>
      </c>
      <c r="I48" s="32">
        <v>0</v>
      </c>
      <c r="J48" s="73">
        <v>7886238</v>
      </c>
      <c r="K48" s="78"/>
    </row>
    <row r="49" spans="1:11" s="33" customFormat="1" ht="33.75" x14ac:dyDescent="0.2">
      <c r="A49" s="7"/>
      <c r="B49" s="29"/>
      <c r="C49" s="52" t="s">
        <v>129</v>
      </c>
      <c r="D49" s="61" t="s">
        <v>95</v>
      </c>
      <c r="E49" s="26" t="s">
        <v>94</v>
      </c>
      <c r="F49" s="32">
        <v>20063644</v>
      </c>
      <c r="G49" s="32">
        <v>38873311</v>
      </c>
      <c r="H49" s="32">
        <v>56429001</v>
      </c>
      <c r="I49" s="32">
        <v>0</v>
      </c>
      <c r="J49" s="73">
        <v>56429001</v>
      </c>
      <c r="K49" s="78"/>
    </row>
    <row r="50" spans="1:11" ht="51.75" customHeight="1" x14ac:dyDescent="0.2">
      <c r="A50" s="7"/>
      <c r="B50" s="29"/>
      <c r="C50" s="52" t="s">
        <v>129</v>
      </c>
      <c r="D50" s="61" t="s">
        <v>3</v>
      </c>
      <c r="E50" s="26" t="s">
        <v>96</v>
      </c>
      <c r="F50" s="32">
        <v>2439776</v>
      </c>
      <c r="G50" s="32">
        <v>4727066</v>
      </c>
      <c r="H50" s="32">
        <v>6861870</v>
      </c>
      <c r="I50" s="32">
        <v>0</v>
      </c>
      <c r="J50" s="73">
        <v>6861870</v>
      </c>
      <c r="K50" s="78"/>
    </row>
    <row r="51" spans="1:11" ht="12" customHeight="1" x14ac:dyDescent="0.2">
      <c r="A51" s="7"/>
      <c r="B51" s="29"/>
      <c r="C51" s="52" t="s">
        <v>14</v>
      </c>
      <c r="D51" s="61" t="s">
        <v>98</v>
      </c>
      <c r="E51" s="26" t="s">
        <v>97</v>
      </c>
      <c r="F51" s="32">
        <v>13272</v>
      </c>
      <c r="G51" s="32">
        <v>25714</v>
      </c>
      <c r="H51" s="32">
        <v>37326</v>
      </c>
      <c r="I51" s="32">
        <v>0</v>
      </c>
      <c r="J51" s="73">
        <v>37326</v>
      </c>
      <c r="K51" s="78"/>
    </row>
    <row r="52" spans="1:11" ht="12" customHeight="1" x14ac:dyDescent="0.2">
      <c r="A52" s="7"/>
      <c r="B52" s="29"/>
      <c r="C52" s="52" t="s">
        <v>14</v>
      </c>
      <c r="D52" s="61" t="s">
        <v>100</v>
      </c>
      <c r="E52" s="26" t="s">
        <v>99</v>
      </c>
      <c r="F52" s="32">
        <v>702048</v>
      </c>
      <c r="G52" s="32">
        <v>1360316</v>
      </c>
      <c r="H52" s="32">
        <v>1974612</v>
      </c>
      <c r="I52" s="32">
        <v>0</v>
      </c>
      <c r="J52" s="73">
        <v>1974612</v>
      </c>
      <c r="K52" s="78"/>
    </row>
    <row r="53" spans="1:11" ht="12" customHeight="1" x14ac:dyDescent="0.2">
      <c r="A53" s="7"/>
      <c r="B53" s="29"/>
      <c r="C53" s="52" t="s">
        <v>14</v>
      </c>
      <c r="D53" s="11" t="s">
        <v>102</v>
      </c>
      <c r="E53" s="26" t="s">
        <v>101</v>
      </c>
      <c r="F53" s="32">
        <v>4169</v>
      </c>
      <c r="G53" s="32">
        <v>8636</v>
      </c>
      <c r="H53" s="32">
        <v>12806</v>
      </c>
      <c r="I53" s="32">
        <v>0</v>
      </c>
      <c r="J53" s="73">
        <v>12806</v>
      </c>
      <c r="K53" s="78"/>
    </row>
    <row r="54" spans="1:11" ht="22.5" customHeight="1" x14ac:dyDescent="0.2">
      <c r="A54" s="7"/>
      <c r="B54" s="29"/>
      <c r="C54" s="52" t="s">
        <v>14</v>
      </c>
      <c r="D54" s="61" t="s">
        <v>132</v>
      </c>
      <c r="E54" s="26" t="s">
        <v>103</v>
      </c>
      <c r="F54" s="32">
        <v>2685319</v>
      </c>
      <c r="G54" s="32">
        <v>5014499</v>
      </c>
      <c r="H54" s="32">
        <v>7188622</v>
      </c>
      <c r="I54" s="32">
        <v>0</v>
      </c>
      <c r="J54" s="73">
        <v>7188622</v>
      </c>
      <c r="K54" s="78"/>
    </row>
    <row r="55" spans="1:11" ht="12" customHeight="1" x14ac:dyDescent="0.2">
      <c r="A55" s="7"/>
      <c r="B55" s="29"/>
      <c r="C55" s="52" t="s">
        <v>14</v>
      </c>
      <c r="D55" s="61" t="s">
        <v>105</v>
      </c>
      <c r="E55" s="26" t="s">
        <v>104</v>
      </c>
      <c r="F55" s="32">
        <v>74856</v>
      </c>
      <c r="G55" s="32">
        <v>145034</v>
      </c>
      <c r="H55" s="32">
        <v>210534</v>
      </c>
      <c r="I55" s="32">
        <v>0</v>
      </c>
      <c r="J55" s="73">
        <v>210534</v>
      </c>
      <c r="K55" s="78"/>
    </row>
    <row r="56" spans="1:11" ht="33.75" x14ac:dyDescent="0.2">
      <c r="A56" s="7"/>
      <c r="B56" s="29"/>
      <c r="C56" s="52" t="s">
        <v>14</v>
      </c>
      <c r="D56" s="11" t="s">
        <v>107</v>
      </c>
      <c r="E56" s="26" t="s">
        <v>106</v>
      </c>
      <c r="F56" s="32">
        <v>1379296</v>
      </c>
      <c r="G56" s="32">
        <v>2672386</v>
      </c>
      <c r="H56" s="32">
        <v>3879270</v>
      </c>
      <c r="I56" s="32">
        <v>0</v>
      </c>
      <c r="J56" s="73">
        <v>3879270</v>
      </c>
      <c r="K56" s="78"/>
    </row>
    <row r="57" spans="1:11" x14ac:dyDescent="0.2">
      <c r="A57" s="7"/>
      <c r="B57" s="29"/>
      <c r="C57" s="39" t="s">
        <v>15</v>
      </c>
      <c r="D57" s="61" t="s">
        <v>125</v>
      </c>
      <c r="E57" s="26" t="s">
        <v>181</v>
      </c>
      <c r="F57" s="32">
        <v>21308</v>
      </c>
      <c r="G57" s="32">
        <v>41285</v>
      </c>
      <c r="H57" s="32">
        <v>59931</v>
      </c>
      <c r="I57" s="32">
        <v>0</v>
      </c>
      <c r="J57" s="73">
        <v>59931</v>
      </c>
      <c r="K57" s="78"/>
    </row>
    <row r="58" spans="1:11" ht="33.75" x14ac:dyDescent="0.2">
      <c r="A58" s="7"/>
      <c r="B58" s="29"/>
      <c r="C58" s="39" t="s">
        <v>16</v>
      </c>
      <c r="D58" s="11" t="s">
        <v>109</v>
      </c>
      <c r="E58" s="26" t="s">
        <v>108</v>
      </c>
      <c r="F58" s="32">
        <v>23616</v>
      </c>
      <c r="G58" s="32">
        <v>45756</v>
      </c>
      <c r="H58" s="32">
        <v>66418</v>
      </c>
      <c r="I58" s="32">
        <v>0</v>
      </c>
      <c r="J58" s="73">
        <v>66418</v>
      </c>
      <c r="K58" s="78"/>
    </row>
    <row r="59" spans="1:11" x14ac:dyDescent="0.2">
      <c r="A59" s="7"/>
      <c r="B59" s="29"/>
      <c r="C59" s="39" t="s">
        <v>21</v>
      </c>
      <c r="D59" s="61" t="s">
        <v>89</v>
      </c>
      <c r="E59" s="26" t="s">
        <v>88</v>
      </c>
      <c r="F59" s="32">
        <v>5903</v>
      </c>
      <c r="G59" s="32">
        <v>11001</v>
      </c>
      <c r="H59" s="32">
        <v>15758</v>
      </c>
      <c r="I59" s="32">
        <v>0</v>
      </c>
      <c r="J59" s="73">
        <v>15758</v>
      </c>
      <c r="K59" s="78"/>
    </row>
    <row r="60" spans="1:11" x14ac:dyDescent="0.2">
      <c r="A60" s="7"/>
      <c r="B60" s="29"/>
      <c r="C60" s="39" t="s">
        <v>39</v>
      </c>
      <c r="D60" s="61" t="s">
        <v>111</v>
      </c>
      <c r="E60" s="26" t="s">
        <v>110</v>
      </c>
      <c r="F60" s="32">
        <v>3102855</v>
      </c>
      <c r="G60" s="32">
        <v>4973238</v>
      </c>
      <c r="H60" s="32">
        <v>7245997</v>
      </c>
      <c r="I60" s="32">
        <v>0</v>
      </c>
      <c r="J60" s="73">
        <v>7245997</v>
      </c>
      <c r="K60" s="78"/>
    </row>
    <row r="61" spans="1:11" x14ac:dyDescent="0.2">
      <c r="A61" s="7"/>
      <c r="B61" s="29"/>
      <c r="C61" s="39" t="s">
        <v>83</v>
      </c>
      <c r="D61" s="61" t="s">
        <v>9</v>
      </c>
      <c r="E61" s="26" t="s">
        <v>112</v>
      </c>
      <c r="F61" s="32">
        <v>13402</v>
      </c>
      <c r="G61" s="32">
        <v>24570</v>
      </c>
      <c r="H61" s="32">
        <v>34994</v>
      </c>
      <c r="I61" s="32">
        <v>0</v>
      </c>
      <c r="J61" s="73">
        <v>34994</v>
      </c>
      <c r="K61" s="78"/>
    </row>
    <row r="62" spans="1:11" ht="22.5" x14ac:dyDescent="0.2">
      <c r="A62" s="7"/>
      <c r="B62" s="29"/>
      <c r="C62" s="39" t="s">
        <v>83</v>
      </c>
      <c r="D62" s="11" t="s">
        <v>113</v>
      </c>
      <c r="E62" s="26" t="s">
        <v>252</v>
      </c>
      <c r="F62" s="32">
        <v>14027</v>
      </c>
      <c r="G62" s="32">
        <v>26870</v>
      </c>
      <c r="H62" s="32">
        <v>38857</v>
      </c>
      <c r="I62" s="32">
        <v>0</v>
      </c>
      <c r="J62" s="73">
        <v>38857</v>
      </c>
      <c r="K62" s="78"/>
    </row>
    <row r="63" spans="1:11" ht="36.75" customHeight="1" x14ac:dyDescent="0.2">
      <c r="A63" s="55">
        <v>8</v>
      </c>
      <c r="B63" s="35" t="s">
        <v>56</v>
      </c>
      <c r="C63" s="45" t="s">
        <v>174</v>
      </c>
      <c r="D63" s="41"/>
      <c r="E63" s="13" t="s">
        <v>13</v>
      </c>
      <c r="F63" s="37">
        <f>SUM(F64:F69)</f>
        <v>7205893</v>
      </c>
      <c r="G63" s="37">
        <f t="shared" ref="G63:J63" si="8">SUM(G64:G69)</f>
        <v>7205893</v>
      </c>
      <c r="H63" s="37">
        <f t="shared" si="8"/>
        <v>7205893</v>
      </c>
      <c r="I63" s="37">
        <f t="shared" si="8"/>
        <v>0</v>
      </c>
      <c r="J63" s="37">
        <f t="shared" si="8"/>
        <v>7205893</v>
      </c>
      <c r="K63" s="50"/>
    </row>
    <row r="64" spans="1:11" ht="22.5" x14ac:dyDescent="0.2">
      <c r="A64" s="7"/>
      <c r="B64" s="29"/>
      <c r="C64" s="52" t="s">
        <v>14</v>
      </c>
      <c r="D64" s="62" t="s">
        <v>183</v>
      </c>
      <c r="E64" s="26" t="s">
        <v>182</v>
      </c>
      <c r="F64" s="32">
        <v>4292578</v>
      </c>
      <c r="G64" s="32">
        <v>4292578</v>
      </c>
      <c r="H64" s="32">
        <v>4292578</v>
      </c>
      <c r="I64" s="32">
        <v>0</v>
      </c>
      <c r="J64" s="32">
        <v>4292578</v>
      </c>
      <c r="K64" s="77"/>
    </row>
    <row r="65" spans="1:12" x14ac:dyDescent="0.2">
      <c r="A65" s="7"/>
      <c r="B65" s="29"/>
      <c r="C65" s="39" t="s">
        <v>15</v>
      </c>
      <c r="D65" s="25"/>
      <c r="E65" s="26" t="s">
        <v>177</v>
      </c>
      <c r="F65" s="32">
        <v>688413</v>
      </c>
      <c r="G65" s="32">
        <v>688413</v>
      </c>
      <c r="H65" s="32">
        <v>688413</v>
      </c>
      <c r="I65" s="32">
        <v>0</v>
      </c>
      <c r="J65" s="32">
        <v>688413</v>
      </c>
      <c r="K65" s="77"/>
    </row>
    <row r="66" spans="1:12" x14ac:dyDescent="0.2">
      <c r="A66" s="7"/>
      <c r="B66" s="29"/>
      <c r="C66" s="39" t="s">
        <v>39</v>
      </c>
      <c r="D66" s="25"/>
      <c r="E66" s="26" t="s">
        <v>178</v>
      </c>
      <c r="F66" s="32">
        <v>784204</v>
      </c>
      <c r="G66" s="32">
        <v>784204</v>
      </c>
      <c r="H66" s="32">
        <v>784204</v>
      </c>
      <c r="I66" s="32">
        <v>0</v>
      </c>
      <c r="J66" s="32">
        <v>784204</v>
      </c>
      <c r="K66" s="77"/>
    </row>
    <row r="67" spans="1:12" x14ac:dyDescent="0.2">
      <c r="A67" s="7"/>
      <c r="B67" s="29"/>
      <c r="C67" s="39" t="s">
        <v>83</v>
      </c>
      <c r="D67" s="59" t="s">
        <v>9</v>
      </c>
      <c r="E67" s="26" t="s">
        <v>112</v>
      </c>
      <c r="F67" s="32">
        <v>1301552</v>
      </c>
      <c r="G67" s="32">
        <v>1301552</v>
      </c>
      <c r="H67" s="32">
        <v>1301552</v>
      </c>
      <c r="I67" s="32">
        <v>0</v>
      </c>
      <c r="J67" s="32">
        <v>1301552</v>
      </c>
      <c r="K67" s="77"/>
    </row>
    <row r="68" spans="1:12" ht="33.75" x14ac:dyDescent="0.2">
      <c r="A68" s="7"/>
      <c r="B68" s="29"/>
      <c r="C68" s="39" t="s">
        <v>16</v>
      </c>
      <c r="D68" s="25" t="s">
        <v>109</v>
      </c>
      <c r="E68" s="26" t="s">
        <v>108</v>
      </c>
      <c r="F68" s="32">
        <v>60349</v>
      </c>
      <c r="G68" s="32">
        <v>60349</v>
      </c>
      <c r="H68" s="32">
        <v>60349</v>
      </c>
      <c r="I68" s="32">
        <v>0</v>
      </c>
      <c r="J68" s="32">
        <v>60349</v>
      </c>
      <c r="K68" s="77"/>
    </row>
    <row r="69" spans="1:12" x14ac:dyDescent="0.2">
      <c r="A69" s="7"/>
      <c r="B69" s="29"/>
      <c r="C69" s="39" t="s">
        <v>19</v>
      </c>
      <c r="D69" s="25"/>
      <c r="E69" s="26" t="s">
        <v>179</v>
      </c>
      <c r="F69" s="32">
        <v>78797</v>
      </c>
      <c r="G69" s="32">
        <v>78797</v>
      </c>
      <c r="H69" s="32">
        <v>78797</v>
      </c>
      <c r="I69" s="32">
        <v>0</v>
      </c>
      <c r="J69" s="32">
        <v>78797</v>
      </c>
      <c r="K69" s="77"/>
    </row>
    <row r="70" spans="1:12" x14ac:dyDescent="0.2">
      <c r="A70" s="55">
        <v>9</v>
      </c>
      <c r="B70" s="35" t="s">
        <v>57</v>
      </c>
      <c r="C70" s="45" t="s">
        <v>175</v>
      </c>
      <c r="D70" s="41"/>
      <c r="E70" s="13" t="s">
        <v>13</v>
      </c>
      <c r="F70" s="37">
        <f>SUM(F71:F74)</f>
        <v>8253460</v>
      </c>
      <c r="G70" s="37">
        <f t="shared" ref="G70:J70" si="9">SUM(G71:G74)</f>
        <v>8253460</v>
      </c>
      <c r="H70" s="37">
        <f t="shared" si="9"/>
        <v>8253460</v>
      </c>
      <c r="I70" s="37">
        <f t="shared" si="9"/>
        <v>0</v>
      </c>
      <c r="J70" s="37">
        <f t="shared" si="9"/>
        <v>7753460</v>
      </c>
      <c r="K70" s="50"/>
    </row>
    <row r="71" spans="1:12" x14ac:dyDescent="0.2">
      <c r="A71" s="7"/>
      <c r="B71" s="29"/>
      <c r="C71" s="52" t="s">
        <v>14</v>
      </c>
      <c r="D71" s="61" t="s">
        <v>58</v>
      </c>
      <c r="E71" s="26" t="s">
        <v>184</v>
      </c>
      <c r="F71" s="32">
        <v>2753460</v>
      </c>
      <c r="G71" s="32">
        <v>2753460</v>
      </c>
      <c r="H71" s="32">
        <v>2753460</v>
      </c>
      <c r="I71" s="32">
        <v>0</v>
      </c>
      <c r="J71" s="32">
        <v>2753460</v>
      </c>
      <c r="K71" s="77"/>
    </row>
    <row r="72" spans="1:12" x14ac:dyDescent="0.2">
      <c r="A72" s="7"/>
      <c r="B72" s="29"/>
      <c r="C72" s="39" t="s">
        <v>15</v>
      </c>
      <c r="D72" s="11" t="s">
        <v>115</v>
      </c>
      <c r="E72" s="26" t="s">
        <v>114</v>
      </c>
      <c r="F72" s="32">
        <v>2000000</v>
      </c>
      <c r="G72" s="32">
        <v>2000000</v>
      </c>
      <c r="H72" s="32">
        <v>2000000</v>
      </c>
      <c r="I72" s="32">
        <v>0</v>
      </c>
      <c r="J72" s="32">
        <v>2000000</v>
      </c>
      <c r="K72" s="77"/>
    </row>
    <row r="73" spans="1:12" x14ac:dyDescent="0.2">
      <c r="A73" s="7"/>
      <c r="B73" s="29"/>
      <c r="C73" s="39" t="s">
        <v>83</v>
      </c>
      <c r="D73" s="11"/>
      <c r="E73" s="26" t="s">
        <v>180</v>
      </c>
      <c r="F73" s="32">
        <v>3000000</v>
      </c>
      <c r="G73" s="32">
        <v>3000000</v>
      </c>
      <c r="H73" s="32">
        <v>3000000</v>
      </c>
      <c r="I73" s="32">
        <v>0</v>
      </c>
      <c r="J73" s="32">
        <v>3000000</v>
      </c>
      <c r="K73" s="77"/>
    </row>
    <row r="74" spans="1:12" x14ac:dyDescent="0.2">
      <c r="A74" s="7"/>
      <c r="B74" s="29"/>
      <c r="C74" s="52" t="s">
        <v>19</v>
      </c>
      <c r="D74" s="11"/>
      <c r="E74" s="26" t="s">
        <v>180</v>
      </c>
      <c r="F74" s="32">
        <v>500000</v>
      </c>
      <c r="G74" s="32">
        <v>500000</v>
      </c>
      <c r="H74" s="32">
        <v>500000</v>
      </c>
      <c r="I74" s="32">
        <v>0</v>
      </c>
      <c r="J74" s="32">
        <v>0</v>
      </c>
      <c r="K74" s="77">
        <v>2023</v>
      </c>
    </row>
    <row r="75" spans="1:12" ht="22.5" x14ac:dyDescent="0.2">
      <c r="A75" s="55">
        <v>10</v>
      </c>
      <c r="B75" s="35" t="s">
        <v>64</v>
      </c>
      <c r="C75" s="45" t="s">
        <v>176</v>
      </c>
      <c r="D75" s="41"/>
      <c r="E75" s="13" t="s">
        <v>13</v>
      </c>
      <c r="F75" s="37">
        <f>SUM(F76:F79)</f>
        <v>3380031</v>
      </c>
      <c r="G75" s="37">
        <f t="shared" ref="G75:J75" si="10">SUM(G76:G79)</f>
        <v>5678851</v>
      </c>
      <c r="H75" s="37">
        <f t="shared" si="10"/>
        <v>7977672</v>
      </c>
      <c r="I75" s="37">
        <f t="shared" si="10"/>
        <v>0</v>
      </c>
      <c r="J75" s="37">
        <f t="shared" si="10"/>
        <v>7977672</v>
      </c>
      <c r="K75" s="50"/>
    </row>
    <row r="76" spans="1:12" x14ac:dyDescent="0.2">
      <c r="A76" s="7"/>
      <c r="B76" s="29"/>
      <c r="C76" s="52" t="s">
        <v>14</v>
      </c>
      <c r="D76" s="61" t="s">
        <v>132</v>
      </c>
      <c r="E76" s="26" t="s">
        <v>103</v>
      </c>
      <c r="F76" s="32">
        <v>3062735</v>
      </c>
      <c r="G76" s="32">
        <v>5044258</v>
      </c>
      <c r="H76" s="32">
        <v>7025783</v>
      </c>
      <c r="I76" s="32">
        <v>0</v>
      </c>
      <c r="J76" s="32">
        <v>7025783</v>
      </c>
      <c r="K76" s="77"/>
    </row>
    <row r="77" spans="1:12" x14ac:dyDescent="0.2">
      <c r="A77" s="7"/>
      <c r="B77" s="29"/>
      <c r="C77" s="39" t="s">
        <v>15</v>
      </c>
      <c r="D77" s="61" t="s">
        <v>125</v>
      </c>
      <c r="E77" s="26" t="s">
        <v>181</v>
      </c>
      <c r="F77" s="32">
        <v>20018</v>
      </c>
      <c r="G77" s="32">
        <v>40037</v>
      </c>
      <c r="H77" s="32">
        <v>60055</v>
      </c>
      <c r="I77" s="32">
        <v>0</v>
      </c>
      <c r="J77" s="32">
        <v>60055</v>
      </c>
      <c r="K77" s="77"/>
    </row>
    <row r="78" spans="1:12" x14ac:dyDescent="0.2">
      <c r="A78" s="7"/>
      <c r="B78" s="29"/>
      <c r="C78" s="39" t="s">
        <v>39</v>
      </c>
      <c r="D78" s="61" t="s">
        <v>111</v>
      </c>
      <c r="E78" s="26" t="s">
        <v>110</v>
      </c>
      <c r="F78" s="32">
        <v>284358</v>
      </c>
      <c r="G78" s="32">
        <v>568715</v>
      </c>
      <c r="H78" s="32">
        <v>853073</v>
      </c>
      <c r="I78" s="32">
        <v>0</v>
      </c>
      <c r="J78" s="32">
        <v>853073</v>
      </c>
      <c r="K78" s="77"/>
    </row>
    <row r="79" spans="1:12" x14ac:dyDescent="0.2">
      <c r="A79" s="7"/>
      <c r="B79" s="29"/>
      <c r="C79" s="39" t="s">
        <v>83</v>
      </c>
      <c r="D79" s="61" t="s">
        <v>9</v>
      </c>
      <c r="E79" s="26" t="s">
        <v>112</v>
      </c>
      <c r="F79" s="32">
        <v>12920</v>
      </c>
      <c r="G79" s="32">
        <v>25841</v>
      </c>
      <c r="H79" s="32">
        <v>38761</v>
      </c>
      <c r="I79" s="32">
        <v>0</v>
      </c>
      <c r="J79" s="32">
        <v>38761</v>
      </c>
      <c r="K79" s="77"/>
    </row>
    <row r="80" spans="1:12" ht="33.75" x14ac:dyDescent="0.2">
      <c r="A80" s="55">
        <v>11</v>
      </c>
      <c r="B80" s="35" t="s">
        <v>185</v>
      </c>
      <c r="C80" s="45" t="s">
        <v>186</v>
      </c>
      <c r="D80" s="41"/>
      <c r="E80" s="13" t="s">
        <v>13</v>
      </c>
      <c r="F80" s="37">
        <f>F81</f>
        <v>2875000</v>
      </c>
      <c r="G80" s="37">
        <f t="shared" ref="G80:J80" si="11">G81</f>
        <v>9832500</v>
      </c>
      <c r="H80" s="37">
        <f t="shared" si="11"/>
        <v>6957500</v>
      </c>
      <c r="I80" s="37">
        <v>0</v>
      </c>
      <c r="J80" s="37">
        <f t="shared" si="11"/>
        <v>6957500</v>
      </c>
      <c r="K80" s="50"/>
      <c r="L80" s="33"/>
    </row>
    <row r="81" spans="1:11" s="33" customFormat="1" ht="22.5" x14ac:dyDescent="0.2">
      <c r="A81" s="23"/>
      <c r="B81" s="30"/>
      <c r="C81" s="52" t="s">
        <v>92</v>
      </c>
      <c r="D81" s="63" t="s">
        <v>10</v>
      </c>
      <c r="E81" s="26" t="s">
        <v>187</v>
      </c>
      <c r="F81" s="32">
        <v>2875000</v>
      </c>
      <c r="G81" s="32">
        <v>9832500</v>
      </c>
      <c r="H81" s="32">
        <v>6957500</v>
      </c>
      <c r="I81" s="32">
        <v>0</v>
      </c>
      <c r="J81" s="32">
        <v>6957500</v>
      </c>
      <c r="K81" s="77"/>
    </row>
    <row r="82" spans="1:11" s="33" customFormat="1" x14ac:dyDescent="0.2">
      <c r="A82" s="55">
        <v>12</v>
      </c>
      <c r="B82" s="35" t="s">
        <v>188</v>
      </c>
      <c r="C82" s="45" t="s">
        <v>189</v>
      </c>
      <c r="D82" s="41"/>
      <c r="E82" s="13" t="s">
        <v>13</v>
      </c>
      <c r="F82" s="37">
        <f>SUM(F83:F86)</f>
        <v>89216</v>
      </c>
      <c r="G82" s="37">
        <f t="shared" ref="G82:J82" si="12">SUM(G83:G86)</f>
        <v>0</v>
      </c>
      <c r="H82" s="37">
        <f t="shared" si="12"/>
        <v>0</v>
      </c>
      <c r="I82" s="37">
        <f t="shared" si="12"/>
        <v>0</v>
      </c>
      <c r="J82" s="37">
        <f t="shared" si="12"/>
        <v>0</v>
      </c>
      <c r="K82" s="50"/>
    </row>
    <row r="83" spans="1:11" s="33" customFormat="1" x14ac:dyDescent="0.2">
      <c r="A83" s="23"/>
      <c r="B83" s="30"/>
      <c r="C83" s="39" t="s">
        <v>20</v>
      </c>
      <c r="D83" s="63" t="s">
        <v>10</v>
      </c>
      <c r="E83" s="26" t="s">
        <v>192</v>
      </c>
      <c r="F83" s="32">
        <v>12681</v>
      </c>
      <c r="G83" s="32">
        <v>0</v>
      </c>
      <c r="H83" s="32">
        <v>0</v>
      </c>
      <c r="I83" s="32">
        <v>0</v>
      </c>
      <c r="J83" s="32">
        <v>0</v>
      </c>
      <c r="K83" s="77" t="s">
        <v>69</v>
      </c>
    </row>
    <row r="84" spans="1:11" s="33" customFormat="1" ht="22.5" x14ac:dyDescent="0.2">
      <c r="A84" s="23"/>
      <c r="B84" s="30"/>
      <c r="C84" s="39" t="s">
        <v>20</v>
      </c>
      <c r="D84" s="63" t="s">
        <v>8</v>
      </c>
      <c r="E84" s="26" t="s">
        <v>35</v>
      </c>
      <c r="F84" s="32">
        <v>33307</v>
      </c>
      <c r="G84" s="32">
        <v>0</v>
      </c>
      <c r="H84" s="32">
        <v>0</v>
      </c>
      <c r="I84" s="32">
        <v>0</v>
      </c>
      <c r="J84" s="32">
        <v>0</v>
      </c>
      <c r="K84" s="77" t="s">
        <v>69</v>
      </c>
    </row>
    <row r="85" spans="1:11" s="33" customFormat="1" ht="22.5" x14ac:dyDescent="0.2">
      <c r="A85" s="23"/>
      <c r="B85" s="30"/>
      <c r="C85" s="39" t="s">
        <v>21</v>
      </c>
      <c r="D85" s="63" t="s">
        <v>190</v>
      </c>
      <c r="E85" s="26" t="s">
        <v>152</v>
      </c>
      <c r="F85" s="32">
        <v>39228</v>
      </c>
      <c r="G85" s="32">
        <v>0</v>
      </c>
      <c r="H85" s="32">
        <v>0</v>
      </c>
      <c r="I85" s="32">
        <v>0</v>
      </c>
      <c r="J85" s="32">
        <v>0</v>
      </c>
      <c r="K85" s="77" t="s">
        <v>69</v>
      </c>
    </row>
    <row r="86" spans="1:11" s="33" customFormat="1" ht="22.5" x14ac:dyDescent="0.2">
      <c r="A86" s="23"/>
      <c r="B86" s="30"/>
      <c r="C86" s="52" t="s">
        <v>14</v>
      </c>
      <c r="D86" s="27" t="s">
        <v>191</v>
      </c>
      <c r="E86" s="26" t="s">
        <v>193</v>
      </c>
      <c r="F86" s="32">
        <v>4000</v>
      </c>
      <c r="G86" s="32">
        <v>0</v>
      </c>
      <c r="H86" s="32">
        <v>0</v>
      </c>
      <c r="I86" s="32">
        <v>0</v>
      </c>
      <c r="J86" s="32">
        <v>0</v>
      </c>
      <c r="K86" s="77" t="s">
        <v>69</v>
      </c>
    </row>
    <row r="87" spans="1:11" x14ac:dyDescent="0.2">
      <c r="A87" s="55">
        <v>13</v>
      </c>
      <c r="B87" s="35" t="s">
        <v>194</v>
      </c>
      <c r="C87" s="45" t="s">
        <v>195</v>
      </c>
      <c r="D87" s="41"/>
      <c r="E87" s="13" t="s">
        <v>13</v>
      </c>
      <c r="F87" s="37">
        <f>SUM(F88:F95)</f>
        <v>95138707.25</v>
      </c>
      <c r="G87" s="37">
        <f t="shared" ref="G87:J87" si="13">SUM(G88:G95)</f>
        <v>98295128</v>
      </c>
      <c r="H87" s="37">
        <f t="shared" si="13"/>
        <v>108926538</v>
      </c>
      <c r="I87" s="37">
        <f t="shared" si="13"/>
        <v>0</v>
      </c>
      <c r="J87" s="37">
        <f t="shared" si="13"/>
        <v>110528</v>
      </c>
      <c r="K87" s="50"/>
    </row>
    <row r="88" spans="1:11" x14ac:dyDescent="0.2">
      <c r="A88" s="7"/>
      <c r="B88" s="29"/>
      <c r="C88" s="48" t="s">
        <v>118</v>
      </c>
      <c r="D88" s="11" t="s">
        <v>117</v>
      </c>
      <c r="E88" s="26" t="s">
        <v>116</v>
      </c>
      <c r="F88" s="32">
        <v>945528</v>
      </c>
      <c r="G88" s="32">
        <v>845528</v>
      </c>
      <c r="H88" s="32">
        <v>135528</v>
      </c>
      <c r="I88" s="32">
        <v>0</v>
      </c>
      <c r="J88" s="32">
        <v>110528</v>
      </c>
      <c r="K88" s="77"/>
    </row>
    <row r="89" spans="1:11" ht="22.5" x14ac:dyDescent="0.2">
      <c r="A89" s="7"/>
      <c r="B89" s="29"/>
      <c r="C89" s="52" t="s">
        <v>92</v>
      </c>
      <c r="D89" s="11"/>
      <c r="E89" s="26" t="s">
        <v>230</v>
      </c>
      <c r="F89" s="32">
        <v>93759390</v>
      </c>
      <c r="G89" s="32">
        <v>97449600</v>
      </c>
      <c r="H89" s="32">
        <v>108791010</v>
      </c>
      <c r="I89" s="32">
        <v>0</v>
      </c>
      <c r="J89" s="32">
        <v>0</v>
      </c>
      <c r="K89" s="77" t="s">
        <v>156</v>
      </c>
    </row>
    <row r="90" spans="1:11" x14ac:dyDescent="0.2">
      <c r="A90" s="7"/>
      <c r="B90" s="29"/>
      <c r="C90" s="48" t="s">
        <v>16</v>
      </c>
      <c r="D90" s="11" t="s">
        <v>196</v>
      </c>
      <c r="E90" s="26" t="s">
        <v>199</v>
      </c>
      <c r="F90" s="32">
        <v>168341.25</v>
      </c>
      <c r="G90" s="32">
        <v>0</v>
      </c>
      <c r="H90" s="32">
        <v>0</v>
      </c>
      <c r="I90" s="32">
        <v>0</v>
      </c>
      <c r="J90" s="32">
        <v>0</v>
      </c>
      <c r="K90" s="77" t="s">
        <v>69</v>
      </c>
    </row>
    <row r="91" spans="1:11" x14ac:dyDescent="0.2">
      <c r="A91" s="7"/>
      <c r="B91" s="29"/>
      <c r="C91" s="39" t="s">
        <v>21</v>
      </c>
      <c r="D91" s="61" t="s">
        <v>1</v>
      </c>
      <c r="E91" s="26" t="s">
        <v>200</v>
      </c>
      <c r="F91" s="32">
        <v>40824</v>
      </c>
      <c r="G91" s="32">
        <v>0</v>
      </c>
      <c r="H91" s="32">
        <v>0</v>
      </c>
      <c r="I91" s="32">
        <v>0</v>
      </c>
      <c r="J91" s="32">
        <v>0</v>
      </c>
      <c r="K91" s="77" t="s">
        <v>69</v>
      </c>
    </row>
    <row r="92" spans="1:11" x14ac:dyDescent="0.2">
      <c r="A92" s="7"/>
      <c r="B92" s="29"/>
      <c r="C92" s="39" t="s">
        <v>21</v>
      </c>
      <c r="D92" s="11" t="s">
        <v>8</v>
      </c>
      <c r="E92" s="26" t="s">
        <v>201</v>
      </c>
      <c r="F92" s="32">
        <v>79061</v>
      </c>
      <c r="G92" s="32">
        <v>0</v>
      </c>
      <c r="H92" s="32">
        <v>0</v>
      </c>
      <c r="I92" s="32">
        <v>0</v>
      </c>
      <c r="J92" s="32">
        <v>0</v>
      </c>
      <c r="K92" s="77" t="s">
        <v>69</v>
      </c>
    </row>
    <row r="93" spans="1:11" x14ac:dyDescent="0.2">
      <c r="A93" s="7"/>
      <c r="B93" s="29"/>
      <c r="C93" s="39" t="s">
        <v>21</v>
      </c>
      <c r="D93" s="11" t="s">
        <v>197</v>
      </c>
      <c r="E93" s="26" t="s">
        <v>93</v>
      </c>
      <c r="F93" s="32">
        <v>78650</v>
      </c>
      <c r="G93" s="32">
        <v>0</v>
      </c>
      <c r="H93" s="32">
        <v>0</v>
      </c>
      <c r="I93" s="32">
        <v>0</v>
      </c>
      <c r="J93" s="32">
        <v>0</v>
      </c>
      <c r="K93" s="77" t="s">
        <v>69</v>
      </c>
    </row>
    <row r="94" spans="1:11" ht="22.5" x14ac:dyDescent="0.2">
      <c r="A94" s="7"/>
      <c r="B94" s="29"/>
      <c r="C94" s="52" t="s">
        <v>19</v>
      </c>
      <c r="D94" s="11" t="s">
        <v>198</v>
      </c>
      <c r="E94" s="26" t="s">
        <v>37</v>
      </c>
      <c r="F94" s="32">
        <v>32307</v>
      </c>
      <c r="G94" s="32">
        <v>0</v>
      </c>
      <c r="H94" s="32">
        <v>0</v>
      </c>
      <c r="I94" s="32">
        <v>0</v>
      </c>
      <c r="J94" s="32">
        <v>0</v>
      </c>
      <c r="K94" s="77" t="s">
        <v>69</v>
      </c>
    </row>
    <row r="95" spans="1:11" x14ac:dyDescent="0.2">
      <c r="A95" s="7"/>
      <c r="B95" s="29"/>
      <c r="C95" s="52" t="s">
        <v>19</v>
      </c>
      <c r="D95" s="61" t="s">
        <v>5</v>
      </c>
      <c r="E95" s="26" t="s">
        <v>30</v>
      </c>
      <c r="F95" s="32">
        <v>34606</v>
      </c>
      <c r="G95" s="32">
        <v>0</v>
      </c>
      <c r="H95" s="32">
        <v>0</v>
      </c>
      <c r="I95" s="32">
        <v>0</v>
      </c>
      <c r="J95" s="32">
        <v>0</v>
      </c>
      <c r="K95" s="77" t="s">
        <v>69</v>
      </c>
    </row>
    <row r="96" spans="1:11" x14ac:dyDescent="0.2">
      <c r="A96" s="55">
        <v>14</v>
      </c>
      <c r="B96" s="35" t="s">
        <v>38</v>
      </c>
      <c r="C96" s="45" t="s">
        <v>68</v>
      </c>
      <c r="D96" s="53"/>
      <c r="E96" s="13" t="s">
        <v>13</v>
      </c>
      <c r="F96" s="37">
        <f>F97+F98</f>
        <v>8344411</v>
      </c>
      <c r="G96" s="37">
        <f t="shared" ref="G96:J96" si="14">G97+G98</f>
        <v>8344411</v>
      </c>
      <c r="H96" s="37">
        <f t="shared" si="14"/>
        <v>8344411</v>
      </c>
      <c r="I96" s="37">
        <f t="shared" si="14"/>
        <v>0</v>
      </c>
      <c r="J96" s="37">
        <f t="shared" si="14"/>
        <v>8344411</v>
      </c>
      <c r="K96" s="50"/>
    </row>
    <row r="97" spans="1:11" ht="22.5" x14ac:dyDescent="0.2">
      <c r="A97" s="7"/>
      <c r="B97" s="29"/>
      <c r="C97" s="39" t="s">
        <v>20</v>
      </c>
      <c r="D97" s="63" t="s">
        <v>8</v>
      </c>
      <c r="E97" s="26" t="s">
        <v>35</v>
      </c>
      <c r="F97" s="32">
        <v>6140236</v>
      </c>
      <c r="G97" s="32">
        <v>6140236</v>
      </c>
      <c r="H97" s="32">
        <v>6140236</v>
      </c>
      <c r="I97" s="32">
        <v>0</v>
      </c>
      <c r="J97" s="32">
        <v>6140236</v>
      </c>
      <c r="K97" s="77"/>
    </row>
    <row r="98" spans="1:11" x14ac:dyDescent="0.2">
      <c r="A98" s="7"/>
      <c r="B98" s="29"/>
      <c r="C98" s="39" t="s">
        <v>20</v>
      </c>
      <c r="D98" s="63" t="s">
        <v>10</v>
      </c>
      <c r="E98" s="26" t="s">
        <v>192</v>
      </c>
      <c r="F98" s="32">
        <v>2204175</v>
      </c>
      <c r="G98" s="32">
        <v>2204175</v>
      </c>
      <c r="H98" s="32">
        <v>2204175</v>
      </c>
      <c r="I98" s="32">
        <v>0</v>
      </c>
      <c r="J98" s="32">
        <v>2204175</v>
      </c>
      <c r="K98" s="77"/>
    </row>
    <row r="99" spans="1:11" x14ac:dyDescent="0.2">
      <c r="A99" s="55">
        <v>15</v>
      </c>
      <c r="B99" s="35" t="s">
        <v>59</v>
      </c>
      <c r="C99" s="42" t="s">
        <v>202</v>
      </c>
      <c r="D99" s="41"/>
      <c r="E99" s="13" t="s">
        <v>13</v>
      </c>
      <c r="F99" s="37">
        <f>F100</f>
        <v>327913</v>
      </c>
      <c r="G99" s="37">
        <f t="shared" ref="G99:J99" si="15">G100</f>
        <v>327913</v>
      </c>
      <c r="H99" s="37">
        <f t="shared" si="15"/>
        <v>327913</v>
      </c>
      <c r="I99" s="37">
        <f t="shared" si="15"/>
        <v>0</v>
      </c>
      <c r="J99" s="37">
        <f t="shared" si="15"/>
        <v>327913</v>
      </c>
      <c r="K99" s="79"/>
    </row>
    <row r="100" spans="1:11" x14ac:dyDescent="0.2">
      <c r="A100" s="7"/>
      <c r="B100" s="29"/>
      <c r="C100" s="39" t="s">
        <v>20</v>
      </c>
      <c r="D100" s="61" t="s">
        <v>7</v>
      </c>
      <c r="E100" s="26" t="s">
        <v>128</v>
      </c>
      <c r="F100" s="32">
        <v>327913</v>
      </c>
      <c r="G100" s="32">
        <v>327913</v>
      </c>
      <c r="H100" s="32">
        <v>327913</v>
      </c>
      <c r="I100" s="32">
        <v>0</v>
      </c>
      <c r="J100" s="32">
        <v>327913</v>
      </c>
      <c r="K100" s="77"/>
    </row>
    <row r="101" spans="1:11" ht="22.5" x14ac:dyDescent="0.2">
      <c r="A101" s="55">
        <v>16</v>
      </c>
      <c r="B101" s="35" t="s">
        <v>248</v>
      </c>
      <c r="C101" s="36" t="s">
        <v>203</v>
      </c>
      <c r="D101" s="53"/>
      <c r="E101" s="13" t="s">
        <v>13</v>
      </c>
      <c r="F101" s="37">
        <f>F102+F103</f>
        <v>4927392.3699999992</v>
      </c>
      <c r="G101" s="37">
        <f t="shared" ref="G101:J101" si="16">G102+G103</f>
        <v>11442623.369999999</v>
      </c>
      <c r="H101" s="37">
        <f t="shared" si="16"/>
        <v>14957565.369999999</v>
      </c>
      <c r="I101" s="37">
        <f t="shared" si="16"/>
        <v>0</v>
      </c>
      <c r="J101" s="37">
        <f t="shared" si="16"/>
        <v>14957565.369999999</v>
      </c>
      <c r="K101" s="79"/>
    </row>
    <row r="102" spans="1:11" ht="33.75" x14ac:dyDescent="0.2">
      <c r="A102" s="7"/>
      <c r="B102" s="29"/>
      <c r="C102" s="52" t="s">
        <v>14</v>
      </c>
      <c r="D102" s="11"/>
      <c r="E102" s="26" t="s">
        <v>204</v>
      </c>
      <c r="F102" s="32">
        <v>4522847</v>
      </c>
      <c r="G102" s="32">
        <v>11038078</v>
      </c>
      <c r="H102" s="32">
        <v>14553020</v>
      </c>
      <c r="I102" s="32">
        <v>0</v>
      </c>
      <c r="J102" s="32">
        <v>14553020</v>
      </c>
      <c r="K102" s="77"/>
    </row>
    <row r="103" spans="1:11" ht="22.5" x14ac:dyDescent="0.2">
      <c r="A103" s="7"/>
      <c r="B103" s="29"/>
      <c r="C103" s="39" t="s">
        <v>83</v>
      </c>
      <c r="D103" s="11" t="s">
        <v>76</v>
      </c>
      <c r="E103" s="26" t="s">
        <v>75</v>
      </c>
      <c r="F103" s="32">
        <v>404545.36999999901</v>
      </c>
      <c r="G103" s="32">
        <v>404545.36999999918</v>
      </c>
      <c r="H103" s="32">
        <v>404545.36999999918</v>
      </c>
      <c r="I103" s="32">
        <v>0</v>
      </c>
      <c r="J103" s="32">
        <v>404545.36999999918</v>
      </c>
      <c r="K103" s="77"/>
    </row>
    <row r="104" spans="1:11" ht="22.5" x14ac:dyDescent="0.2">
      <c r="A104" s="55">
        <v>17</v>
      </c>
      <c r="B104" s="54" t="s">
        <v>205</v>
      </c>
      <c r="C104" s="45" t="s">
        <v>266</v>
      </c>
      <c r="D104" s="41"/>
      <c r="E104" s="13" t="s">
        <v>13</v>
      </c>
      <c r="F104" s="37">
        <v>0</v>
      </c>
      <c r="G104" s="37">
        <v>0</v>
      </c>
      <c r="H104" s="37">
        <v>0</v>
      </c>
      <c r="I104" s="37">
        <v>0</v>
      </c>
      <c r="J104" s="37">
        <v>0</v>
      </c>
      <c r="K104" s="80"/>
    </row>
    <row r="105" spans="1:11" ht="22.5" x14ac:dyDescent="0.2">
      <c r="A105" s="7"/>
      <c r="B105" s="29"/>
      <c r="C105" s="48" t="s">
        <v>16</v>
      </c>
      <c r="D105" s="11" t="s">
        <v>122</v>
      </c>
      <c r="E105" s="26" t="s">
        <v>121</v>
      </c>
      <c r="F105" s="32">
        <v>0</v>
      </c>
      <c r="G105" s="32">
        <v>0</v>
      </c>
      <c r="H105" s="32">
        <v>0</v>
      </c>
      <c r="I105" s="32">
        <v>0</v>
      </c>
      <c r="J105" s="32">
        <v>0</v>
      </c>
      <c r="K105" s="77"/>
    </row>
    <row r="106" spans="1:11" ht="22.5" x14ac:dyDescent="0.2">
      <c r="A106" s="55">
        <v>18</v>
      </c>
      <c r="B106" s="54" t="s">
        <v>206</v>
      </c>
      <c r="C106" s="45" t="s">
        <v>265</v>
      </c>
      <c r="D106" s="41"/>
      <c r="E106" s="13" t="s">
        <v>13</v>
      </c>
      <c r="F106" s="37">
        <f>F107</f>
        <v>5000000</v>
      </c>
      <c r="G106" s="37">
        <f t="shared" ref="G106:J106" si="17">G107</f>
        <v>5500000</v>
      </c>
      <c r="H106" s="37">
        <f t="shared" si="17"/>
        <v>6000000</v>
      </c>
      <c r="I106" s="37">
        <f t="shared" si="17"/>
        <v>0</v>
      </c>
      <c r="J106" s="37">
        <f t="shared" si="17"/>
        <v>6000000</v>
      </c>
      <c r="K106" s="80"/>
    </row>
    <row r="107" spans="1:11" x14ac:dyDescent="0.2">
      <c r="A107" s="7"/>
      <c r="B107" s="29"/>
      <c r="C107" s="52" t="s">
        <v>17</v>
      </c>
      <c r="D107" s="11" t="s">
        <v>229</v>
      </c>
      <c r="E107" s="26" t="s">
        <v>228</v>
      </c>
      <c r="F107" s="32">
        <v>5000000</v>
      </c>
      <c r="G107" s="32">
        <v>5500000</v>
      </c>
      <c r="H107" s="32">
        <v>6000000</v>
      </c>
      <c r="I107" s="32">
        <v>0</v>
      </c>
      <c r="J107" s="32">
        <v>6000000</v>
      </c>
      <c r="K107" s="77"/>
    </row>
    <row r="108" spans="1:11" ht="22.5" x14ac:dyDescent="0.2">
      <c r="A108" s="55">
        <v>19</v>
      </c>
      <c r="B108" s="54" t="s">
        <v>207</v>
      </c>
      <c r="C108" s="45" t="s">
        <v>153</v>
      </c>
      <c r="D108" s="41"/>
      <c r="E108" s="13" t="s">
        <v>13</v>
      </c>
      <c r="F108" s="37">
        <f>F109</f>
        <v>82452200</v>
      </c>
      <c r="G108" s="37">
        <f t="shared" ref="G108:J108" si="18">G109</f>
        <v>82452200</v>
      </c>
      <c r="H108" s="37">
        <f t="shared" si="18"/>
        <v>82452200</v>
      </c>
      <c r="I108" s="37">
        <f t="shared" si="18"/>
        <v>0</v>
      </c>
      <c r="J108" s="37">
        <f t="shared" si="18"/>
        <v>82452200</v>
      </c>
      <c r="K108" s="80"/>
    </row>
    <row r="109" spans="1:11" x14ac:dyDescent="0.2">
      <c r="A109" s="7"/>
      <c r="B109" s="29"/>
      <c r="C109" s="48" t="s">
        <v>16</v>
      </c>
      <c r="D109" s="61" t="s">
        <v>36</v>
      </c>
      <c r="E109" s="26" t="s">
        <v>120</v>
      </c>
      <c r="F109" s="32">
        <v>82452200</v>
      </c>
      <c r="G109" s="32">
        <v>82452200</v>
      </c>
      <c r="H109" s="32">
        <v>82452200</v>
      </c>
      <c r="I109" s="32">
        <v>0</v>
      </c>
      <c r="J109" s="32">
        <v>82452200</v>
      </c>
      <c r="K109" s="77"/>
    </row>
    <row r="110" spans="1:11" ht="22.5" x14ac:dyDescent="0.2">
      <c r="A110" s="55">
        <v>20</v>
      </c>
      <c r="B110" s="54" t="s">
        <v>208</v>
      </c>
      <c r="C110" s="45" t="s">
        <v>151</v>
      </c>
      <c r="D110" s="41"/>
      <c r="E110" s="13" t="s">
        <v>13</v>
      </c>
      <c r="F110" s="37">
        <f>F111</f>
        <v>1600000</v>
      </c>
      <c r="G110" s="37">
        <f t="shared" ref="G110:J110" si="19">G111</f>
        <v>4000000</v>
      </c>
      <c r="H110" s="37">
        <f t="shared" si="19"/>
        <v>6000000</v>
      </c>
      <c r="I110" s="37">
        <f t="shared" si="19"/>
        <v>0</v>
      </c>
      <c r="J110" s="37">
        <f t="shared" si="19"/>
        <v>8000000</v>
      </c>
      <c r="K110" s="80"/>
    </row>
    <row r="111" spans="1:11" x14ac:dyDescent="0.2">
      <c r="A111" s="64"/>
      <c r="B111" s="65"/>
      <c r="C111" s="52" t="s">
        <v>14</v>
      </c>
      <c r="D111" s="69" t="s">
        <v>8</v>
      </c>
      <c r="E111" s="66" t="s">
        <v>55</v>
      </c>
      <c r="F111" s="67">
        <v>1600000</v>
      </c>
      <c r="G111" s="67">
        <v>4000000</v>
      </c>
      <c r="H111" s="67">
        <v>6000000</v>
      </c>
      <c r="I111" s="67">
        <v>0</v>
      </c>
      <c r="J111" s="67">
        <v>8000000</v>
      </c>
      <c r="K111" s="81"/>
    </row>
    <row r="112" spans="1:11" ht="22.5" x14ac:dyDescent="0.2">
      <c r="A112" s="55">
        <v>21</v>
      </c>
      <c r="B112" s="54" t="s">
        <v>209</v>
      </c>
      <c r="C112" s="45" t="s">
        <v>210</v>
      </c>
      <c r="D112" s="41"/>
      <c r="E112" s="13" t="s">
        <v>13</v>
      </c>
      <c r="F112" s="37">
        <f>F113</f>
        <v>380000</v>
      </c>
      <c r="G112" s="37">
        <f t="shared" ref="G112:J112" si="20">G113</f>
        <v>0</v>
      </c>
      <c r="H112" s="37">
        <f t="shared" si="20"/>
        <v>0</v>
      </c>
      <c r="I112" s="37">
        <f t="shared" si="20"/>
        <v>0</v>
      </c>
      <c r="J112" s="37">
        <f t="shared" si="20"/>
        <v>0</v>
      </c>
      <c r="K112" s="80"/>
    </row>
    <row r="113" spans="1:11" ht="22.5" x14ac:dyDescent="0.2">
      <c r="A113" s="7"/>
      <c r="B113" s="7"/>
      <c r="C113" s="8" t="s">
        <v>231</v>
      </c>
      <c r="D113" s="72" t="s">
        <v>7</v>
      </c>
      <c r="E113" s="8" t="s">
        <v>232</v>
      </c>
      <c r="F113" s="70">
        <v>380000</v>
      </c>
      <c r="G113" s="70">
        <v>0</v>
      </c>
      <c r="H113" s="70">
        <v>0</v>
      </c>
      <c r="I113" s="70">
        <v>0</v>
      </c>
      <c r="J113" s="71">
        <v>0</v>
      </c>
      <c r="K113" s="7"/>
    </row>
    <row r="114" spans="1:11" ht="22.5" x14ac:dyDescent="0.2">
      <c r="A114" s="55">
        <v>22</v>
      </c>
      <c r="B114" s="54" t="s">
        <v>211</v>
      </c>
      <c r="C114" s="45" t="s">
        <v>264</v>
      </c>
      <c r="D114" s="41"/>
      <c r="E114" s="13" t="s">
        <v>13</v>
      </c>
      <c r="F114" s="37">
        <f>F115</f>
        <v>9000000</v>
      </c>
      <c r="G114" s="37">
        <f t="shared" ref="G114:J114" si="21">G115</f>
        <v>5400000</v>
      </c>
      <c r="H114" s="37">
        <f t="shared" si="21"/>
        <v>5400000</v>
      </c>
      <c r="I114" s="37">
        <f t="shared" si="21"/>
        <v>0</v>
      </c>
      <c r="J114" s="37">
        <f t="shared" si="21"/>
        <v>5400000</v>
      </c>
      <c r="K114" s="80"/>
    </row>
    <row r="115" spans="1:11" ht="45" x14ac:dyDescent="0.2">
      <c r="A115" s="7"/>
      <c r="B115" s="29"/>
      <c r="C115" s="52" t="s">
        <v>129</v>
      </c>
      <c r="D115" s="11"/>
      <c r="E115" s="26" t="s">
        <v>227</v>
      </c>
      <c r="F115" s="32">
        <v>9000000</v>
      </c>
      <c r="G115" s="32">
        <v>5400000</v>
      </c>
      <c r="H115" s="32">
        <v>5400000</v>
      </c>
      <c r="I115" s="32">
        <v>0</v>
      </c>
      <c r="J115" s="32">
        <v>5400000</v>
      </c>
      <c r="K115" s="77"/>
    </row>
    <row r="116" spans="1:11" ht="22.5" x14ac:dyDescent="0.2">
      <c r="A116" s="55">
        <v>23</v>
      </c>
      <c r="B116" s="54" t="s">
        <v>212</v>
      </c>
      <c r="C116" s="45" t="s">
        <v>213</v>
      </c>
      <c r="D116" s="41"/>
      <c r="E116" s="13" t="s">
        <v>13</v>
      </c>
      <c r="F116" s="37">
        <f>F117</f>
        <v>180000</v>
      </c>
      <c r="G116" s="37">
        <f t="shared" ref="G116:J116" si="22">G117</f>
        <v>180000</v>
      </c>
      <c r="H116" s="37">
        <f t="shared" si="22"/>
        <v>180000</v>
      </c>
      <c r="I116" s="37">
        <f t="shared" si="22"/>
        <v>0</v>
      </c>
      <c r="J116" s="37">
        <f t="shared" si="22"/>
        <v>180000</v>
      </c>
      <c r="K116" s="80"/>
    </row>
    <row r="117" spans="1:11" x14ac:dyDescent="0.2">
      <c r="A117" s="7"/>
      <c r="B117" s="29"/>
      <c r="C117" s="52" t="s">
        <v>146</v>
      </c>
      <c r="D117" s="61" t="s">
        <v>7</v>
      </c>
      <c r="E117" s="26" t="s">
        <v>145</v>
      </c>
      <c r="F117" s="32">
        <v>180000</v>
      </c>
      <c r="G117" s="32">
        <v>180000</v>
      </c>
      <c r="H117" s="32">
        <v>180000</v>
      </c>
      <c r="I117" s="32">
        <v>0</v>
      </c>
      <c r="J117" s="32">
        <v>180000</v>
      </c>
      <c r="K117" s="77"/>
    </row>
    <row r="118" spans="1:11" ht="22.5" x14ac:dyDescent="0.2">
      <c r="A118" s="55">
        <v>24</v>
      </c>
      <c r="B118" s="54" t="s">
        <v>214</v>
      </c>
      <c r="C118" s="45" t="s">
        <v>215</v>
      </c>
      <c r="D118" s="41"/>
      <c r="E118" s="13" t="s">
        <v>13</v>
      </c>
      <c r="F118" s="37">
        <f>F119+F120</f>
        <v>80000</v>
      </c>
      <c r="G118" s="37">
        <f t="shared" ref="G118:J118" si="23">G119+G120</f>
        <v>80000</v>
      </c>
      <c r="H118" s="37">
        <f t="shared" si="23"/>
        <v>80000</v>
      </c>
      <c r="I118" s="37">
        <f t="shared" si="23"/>
        <v>0</v>
      </c>
      <c r="J118" s="37">
        <f t="shared" si="23"/>
        <v>80000</v>
      </c>
      <c r="K118" s="80"/>
    </row>
    <row r="119" spans="1:11" x14ac:dyDescent="0.2">
      <c r="A119" s="7"/>
      <c r="B119" s="29"/>
      <c r="C119" s="52" t="s">
        <v>146</v>
      </c>
      <c r="D119" s="61" t="s">
        <v>7</v>
      </c>
      <c r="E119" s="26" t="s">
        <v>145</v>
      </c>
      <c r="F119" s="32">
        <v>80000</v>
      </c>
      <c r="G119" s="32">
        <v>80000</v>
      </c>
      <c r="H119" s="32">
        <v>80000</v>
      </c>
      <c r="I119" s="32">
        <v>0</v>
      </c>
      <c r="J119" s="32">
        <v>80000</v>
      </c>
      <c r="K119" s="77"/>
    </row>
    <row r="120" spans="1:11" ht="33.75" x14ac:dyDescent="0.2">
      <c r="A120" s="7"/>
      <c r="B120" s="29"/>
      <c r="C120" s="52" t="s">
        <v>92</v>
      </c>
      <c r="D120" s="62" t="s">
        <v>233</v>
      </c>
      <c r="E120" s="26" t="s">
        <v>258</v>
      </c>
      <c r="F120" s="32">
        <v>0</v>
      </c>
      <c r="G120" s="32">
        <v>0</v>
      </c>
      <c r="H120" s="32">
        <v>0</v>
      </c>
      <c r="I120" s="32">
        <v>0</v>
      </c>
      <c r="J120" s="32">
        <v>0</v>
      </c>
      <c r="K120" s="77"/>
    </row>
    <row r="121" spans="1:11" ht="22.5" x14ac:dyDescent="0.2">
      <c r="A121" s="55">
        <v>25</v>
      </c>
      <c r="B121" s="54" t="s">
        <v>216</v>
      </c>
      <c r="C121" s="45" t="s">
        <v>217</v>
      </c>
      <c r="D121" s="41"/>
      <c r="E121" s="13" t="s">
        <v>13</v>
      </c>
      <c r="F121" s="37">
        <f>F122</f>
        <v>50000</v>
      </c>
      <c r="G121" s="37">
        <f t="shared" ref="G121:J121" si="24">G122</f>
        <v>50000</v>
      </c>
      <c r="H121" s="37">
        <f t="shared" si="24"/>
        <v>50000</v>
      </c>
      <c r="I121" s="37">
        <f t="shared" si="24"/>
        <v>0</v>
      </c>
      <c r="J121" s="37">
        <f t="shared" si="24"/>
        <v>480944</v>
      </c>
      <c r="K121" s="80"/>
    </row>
    <row r="122" spans="1:11" x14ac:dyDescent="0.2">
      <c r="A122" s="7"/>
      <c r="B122" s="29"/>
      <c r="C122" s="52" t="s">
        <v>146</v>
      </c>
      <c r="D122" s="61" t="s">
        <v>7</v>
      </c>
      <c r="E122" s="26" t="s">
        <v>145</v>
      </c>
      <c r="F122" s="32">
        <v>50000</v>
      </c>
      <c r="G122" s="32">
        <v>50000</v>
      </c>
      <c r="H122" s="32">
        <v>50000</v>
      </c>
      <c r="I122" s="32">
        <v>0</v>
      </c>
      <c r="J122" s="32">
        <v>480944</v>
      </c>
      <c r="K122" s="77"/>
    </row>
    <row r="123" spans="1:11" ht="22.5" x14ac:dyDescent="0.2">
      <c r="A123" s="55">
        <v>26</v>
      </c>
      <c r="B123" s="54" t="s">
        <v>218</v>
      </c>
      <c r="C123" s="45" t="s">
        <v>251</v>
      </c>
      <c r="D123" s="41"/>
      <c r="E123" s="13" t="s">
        <v>13</v>
      </c>
      <c r="F123" s="37">
        <f>F124</f>
        <v>3600000</v>
      </c>
      <c r="G123" s="37">
        <f t="shared" ref="G123:J123" si="25">G124</f>
        <v>3600000</v>
      </c>
      <c r="H123" s="37">
        <f t="shared" si="25"/>
        <v>3600000</v>
      </c>
      <c r="I123" s="37">
        <f t="shared" si="25"/>
        <v>0</v>
      </c>
      <c r="J123" s="37">
        <f t="shared" si="25"/>
        <v>3600000</v>
      </c>
      <c r="K123" s="80"/>
    </row>
    <row r="124" spans="1:11" x14ac:dyDescent="0.2">
      <c r="C124" s="52" t="s">
        <v>17</v>
      </c>
      <c r="D124" s="10" t="s">
        <v>250</v>
      </c>
      <c r="E124" s="6" t="s">
        <v>228</v>
      </c>
      <c r="F124" s="3">
        <v>3600000</v>
      </c>
      <c r="G124" s="3">
        <v>3600000</v>
      </c>
      <c r="H124" s="3">
        <v>3600000</v>
      </c>
      <c r="I124" s="3">
        <v>0</v>
      </c>
      <c r="J124" s="19">
        <v>3600000</v>
      </c>
    </row>
    <row r="125" spans="1:11" ht="22.5" x14ac:dyDescent="0.2">
      <c r="A125" s="55">
        <v>27</v>
      </c>
      <c r="B125" s="54" t="s">
        <v>219</v>
      </c>
      <c r="C125" s="45" t="s">
        <v>147</v>
      </c>
      <c r="D125" s="41"/>
      <c r="E125" s="13" t="s">
        <v>13</v>
      </c>
      <c r="F125" s="37">
        <f>F126+F127</f>
        <v>3496685</v>
      </c>
      <c r="G125" s="37">
        <f t="shared" ref="G125:J125" si="26">G126+G127</f>
        <v>3496685</v>
      </c>
      <c r="H125" s="37">
        <f t="shared" si="26"/>
        <v>3496685</v>
      </c>
      <c r="I125" s="37">
        <f t="shared" si="26"/>
        <v>0</v>
      </c>
      <c r="J125" s="37">
        <f t="shared" si="26"/>
        <v>3496685</v>
      </c>
      <c r="K125" s="80"/>
    </row>
    <row r="126" spans="1:11" x14ac:dyDescent="0.2">
      <c r="A126" s="7"/>
      <c r="B126" s="29"/>
      <c r="C126" s="39"/>
      <c r="D126" s="22"/>
      <c r="E126" s="68" t="s">
        <v>148</v>
      </c>
      <c r="F126" s="32">
        <v>699337</v>
      </c>
      <c r="G126" s="32">
        <v>699337</v>
      </c>
      <c r="H126" s="32">
        <v>699337</v>
      </c>
      <c r="I126" s="32">
        <v>0</v>
      </c>
      <c r="J126" s="32">
        <v>699337</v>
      </c>
      <c r="K126" s="32"/>
    </row>
    <row r="127" spans="1:11" x14ac:dyDescent="0.2">
      <c r="A127" s="7"/>
      <c r="B127" s="29"/>
      <c r="C127" s="39"/>
      <c r="D127" s="22"/>
      <c r="E127" s="68" t="s">
        <v>149</v>
      </c>
      <c r="F127" s="32">
        <v>2797348</v>
      </c>
      <c r="G127" s="32">
        <v>2797348</v>
      </c>
      <c r="H127" s="32">
        <v>2797348</v>
      </c>
      <c r="I127" s="32">
        <v>0</v>
      </c>
      <c r="J127" s="32">
        <v>2797348</v>
      </c>
      <c r="K127" s="32"/>
    </row>
    <row r="128" spans="1:11" ht="22.5" x14ac:dyDescent="0.2">
      <c r="A128" s="55">
        <v>28</v>
      </c>
      <c r="B128" s="54" t="s">
        <v>220</v>
      </c>
      <c r="C128" s="45" t="s">
        <v>150</v>
      </c>
      <c r="D128" s="41"/>
      <c r="E128" s="13" t="s">
        <v>13</v>
      </c>
      <c r="F128" s="37">
        <f>F129+F130</f>
        <v>1380000</v>
      </c>
      <c r="G128" s="37">
        <f t="shared" ref="G128:J128" si="27">G129+G130</f>
        <v>1380000</v>
      </c>
      <c r="H128" s="37">
        <f t="shared" si="27"/>
        <v>1380000</v>
      </c>
      <c r="I128" s="37">
        <f t="shared" si="27"/>
        <v>0</v>
      </c>
      <c r="J128" s="37">
        <f t="shared" si="27"/>
        <v>1380000</v>
      </c>
      <c r="K128" s="80"/>
    </row>
    <row r="129" spans="1:11" x14ac:dyDescent="0.2">
      <c r="A129" s="7"/>
      <c r="B129" s="29"/>
      <c r="C129" s="48"/>
      <c r="D129" s="22"/>
      <c r="E129" s="68" t="s">
        <v>148</v>
      </c>
      <c r="F129" s="32">
        <v>276000</v>
      </c>
      <c r="G129" s="32">
        <v>276000</v>
      </c>
      <c r="H129" s="32">
        <v>276000</v>
      </c>
      <c r="I129" s="32">
        <v>0</v>
      </c>
      <c r="J129" s="32">
        <v>276000</v>
      </c>
      <c r="K129" s="32"/>
    </row>
    <row r="130" spans="1:11" x14ac:dyDescent="0.2">
      <c r="A130" s="7"/>
      <c r="B130" s="29"/>
      <c r="C130" s="48"/>
      <c r="D130" s="22"/>
      <c r="E130" s="68" t="s">
        <v>149</v>
      </c>
      <c r="F130" s="32">
        <v>1104000</v>
      </c>
      <c r="G130" s="32">
        <v>1104000</v>
      </c>
      <c r="H130" s="32">
        <v>1104000</v>
      </c>
      <c r="I130" s="32">
        <v>0</v>
      </c>
      <c r="J130" s="32">
        <v>1104000</v>
      </c>
      <c r="K130" s="32"/>
    </row>
    <row r="131" spans="1:11" ht="22.5" x14ac:dyDescent="0.2">
      <c r="A131" s="55">
        <v>29</v>
      </c>
      <c r="B131" s="54" t="s">
        <v>221</v>
      </c>
      <c r="C131" s="45" t="s">
        <v>262</v>
      </c>
      <c r="D131" s="41"/>
      <c r="E131" s="13" t="s">
        <v>13</v>
      </c>
      <c r="F131" s="37">
        <f>F132</f>
        <v>0</v>
      </c>
      <c r="G131" s="37">
        <f t="shared" ref="G131:J131" si="28">G132</f>
        <v>0</v>
      </c>
      <c r="H131" s="37">
        <f t="shared" si="28"/>
        <v>0</v>
      </c>
      <c r="I131" s="37">
        <f t="shared" si="28"/>
        <v>0</v>
      </c>
      <c r="J131" s="37">
        <f t="shared" si="28"/>
        <v>0</v>
      </c>
      <c r="K131" s="80"/>
    </row>
    <row r="132" spans="1:11" x14ac:dyDescent="0.2">
      <c r="A132" s="7"/>
      <c r="B132" s="29"/>
      <c r="C132" s="51"/>
      <c r="D132" s="11"/>
      <c r="E132" s="26"/>
      <c r="F132" s="32">
        <v>0</v>
      </c>
      <c r="G132" s="32">
        <v>0</v>
      </c>
      <c r="H132" s="32">
        <v>0</v>
      </c>
      <c r="I132" s="32">
        <v>0</v>
      </c>
      <c r="J132" s="32">
        <v>0</v>
      </c>
      <c r="K132" s="32"/>
    </row>
    <row r="133" spans="1:11" ht="33.75" x14ac:dyDescent="0.2">
      <c r="A133" s="55">
        <v>30</v>
      </c>
      <c r="B133" s="54" t="s">
        <v>249</v>
      </c>
      <c r="C133" s="45" t="s">
        <v>222</v>
      </c>
      <c r="D133" s="41"/>
      <c r="E133" s="13" t="s">
        <v>13</v>
      </c>
      <c r="F133" s="37">
        <f>F134+F135</f>
        <v>3001200</v>
      </c>
      <c r="G133" s="37">
        <f t="shared" ref="G133:J133" si="29">G134+G135</f>
        <v>3001200</v>
      </c>
      <c r="H133" s="37">
        <f t="shared" si="29"/>
        <v>3001200</v>
      </c>
      <c r="I133" s="37">
        <f t="shared" si="29"/>
        <v>0</v>
      </c>
      <c r="J133" s="37">
        <f t="shared" si="29"/>
        <v>3001200</v>
      </c>
      <c r="K133" s="80"/>
    </row>
    <row r="134" spans="1:11" x14ac:dyDescent="0.2">
      <c r="A134" s="7"/>
      <c r="B134" s="29"/>
      <c r="C134" s="51"/>
      <c r="D134" s="11"/>
      <c r="E134" s="68" t="s">
        <v>148</v>
      </c>
      <c r="F134" s="32">
        <v>600240</v>
      </c>
      <c r="G134" s="32">
        <v>600240</v>
      </c>
      <c r="H134" s="32">
        <v>600240</v>
      </c>
      <c r="I134" s="32">
        <v>0</v>
      </c>
      <c r="J134" s="32">
        <v>600240</v>
      </c>
      <c r="K134" s="32"/>
    </row>
    <row r="135" spans="1:11" x14ac:dyDescent="0.2">
      <c r="A135" s="7"/>
      <c r="B135" s="29"/>
      <c r="C135" s="51"/>
      <c r="D135" s="11"/>
      <c r="E135" s="68" t="s">
        <v>149</v>
      </c>
      <c r="F135" s="32">
        <v>2400960</v>
      </c>
      <c r="G135" s="32">
        <v>2400960</v>
      </c>
      <c r="H135" s="32">
        <v>2400960</v>
      </c>
      <c r="I135" s="32">
        <v>0</v>
      </c>
      <c r="J135" s="32">
        <v>2400960</v>
      </c>
      <c r="K135" s="32"/>
    </row>
    <row r="136" spans="1:11" ht="22.5" x14ac:dyDescent="0.2">
      <c r="A136" s="55">
        <v>31</v>
      </c>
      <c r="B136" s="54" t="s">
        <v>223</v>
      </c>
      <c r="C136" s="45" t="s">
        <v>224</v>
      </c>
      <c r="D136" s="41"/>
      <c r="E136" s="13" t="s">
        <v>13</v>
      </c>
      <c r="F136" s="37">
        <f>F137</f>
        <v>100800</v>
      </c>
      <c r="G136" s="37">
        <f t="shared" ref="G136:J136" si="30">G137</f>
        <v>100800</v>
      </c>
      <c r="H136" s="37">
        <f t="shared" si="30"/>
        <v>100800</v>
      </c>
      <c r="I136" s="37">
        <f t="shared" si="30"/>
        <v>0</v>
      </c>
      <c r="J136" s="37">
        <f t="shared" si="30"/>
        <v>100800</v>
      </c>
      <c r="K136" s="80"/>
    </row>
    <row r="137" spans="1:11" ht="22.5" x14ac:dyDescent="0.2">
      <c r="A137" s="7"/>
      <c r="B137" s="29"/>
      <c r="C137" s="52" t="s">
        <v>256</v>
      </c>
      <c r="D137" s="61" t="s">
        <v>190</v>
      </c>
      <c r="E137" s="26" t="s">
        <v>152</v>
      </c>
      <c r="F137" s="32">
        <v>100800</v>
      </c>
      <c r="G137" s="32">
        <v>100800</v>
      </c>
      <c r="H137" s="32">
        <v>100800</v>
      </c>
      <c r="I137" s="32">
        <v>0</v>
      </c>
      <c r="J137" s="32">
        <v>100800</v>
      </c>
      <c r="K137" s="32"/>
    </row>
    <row r="138" spans="1:11" ht="22.5" x14ac:dyDescent="0.2">
      <c r="A138" s="55">
        <v>32</v>
      </c>
      <c r="B138" s="54" t="s">
        <v>225</v>
      </c>
      <c r="C138" s="45" t="s">
        <v>263</v>
      </c>
      <c r="D138" s="41"/>
      <c r="E138" s="13" t="s">
        <v>13</v>
      </c>
      <c r="F138" s="37">
        <f>F139</f>
        <v>146000</v>
      </c>
      <c r="G138" s="37">
        <f t="shared" ref="G138:J138" si="31">G139</f>
        <v>146000</v>
      </c>
      <c r="H138" s="37">
        <f t="shared" si="31"/>
        <v>146000</v>
      </c>
      <c r="I138" s="37">
        <f t="shared" si="31"/>
        <v>0</v>
      </c>
      <c r="J138" s="37">
        <f t="shared" si="31"/>
        <v>146000</v>
      </c>
      <c r="K138" s="80"/>
    </row>
    <row r="139" spans="1:11" x14ac:dyDescent="0.2">
      <c r="A139" s="7"/>
      <c r="B139" s="29"/>
      <c r="C139" s="39" t="s">
        <v>16</v>
      </c>
      <c r="D139" s="62" t="s">
        <v>127</v>
      </c>
      <c r="E139" s="15" t="s">
        <v>126</v>
      </c>
      <c r="F139" s="32">
        <v>146000</v>
      </c>
      <c r="G139" s="32">
        <v>146000</v>
      </c>
      <c r="H139" s="32">
        <v>146000</v>
      </c>
      <c r="I139" s="32"/>
      <c r="J139" s="32">
        <v>146000</v>
      </c>
      <c r="K139" s="82"/>
    </row>
    <row r="140" spans="1:11" x14ac:dyDescent="0.2">
      <c r="A140" s="55">
        <v>33</v>
      </c>
      <c r="B140" s="54" t="s">
        <v>42</v>
      </c>
      <c r="C140" s="45" t="s">
        <v>43</v>
      </c>
      <c r="D140" s="41"/>
      <c r="E140" s="13" t="s">
        <v>13</v>
      </c>
      <c r="F140" s="37">
        <f>SUM(F141:F166)</f>
        <v>211483447</v>
      </c>
      <c r="G140" s="37">
        <f t="shared" ref="G140:J140" si="32">SUM(G141:G166)</f>
        <v>253686704.18133333</v>
      </c>
      <c r="H140" s="37">
        <f t="shared" si="32"/>
        <v>297886490</v>
      </c>
      <c r="I140" s="37">
        <f t="shared" si="32"/>
        <v>0</v>
      </c>
      <c r="J140" s="37">
        <f t="shared" si="32"/>
        <v>297886490</v>
      </c>
      <c r="K140" s="80"/>
    </row>
    <row r="141" spans="1:11" x14ac:dyDescent="0.2">
      <c r="A141" s="7"/>
      <c r="B141" s="31"/>
      <c r="C141" s="15" t="s">
        <v>83</v>
      </c>
      <c r="D141" s="61" t="s">
        <v>141</v>
      </c>
      <c r="E141" s="18" t="s">
        <v>138</v>
      </c>
      <c r="F141" s="32">
        <v>8244615</v>
      </c>
      <c r="G141" s="32">
        <v>9445692</v>
      </c>
      <c r="H141" s="32">
        <v>10706822</v>
      </c>
      <c r="I141" s="32">
        <v>0</v>
      </c>
      <c r="J141" s="32">
        <v>10706822</v>
      </c>
      <c r="K141" s="74"/>
    </row>
    <row r="142" spans="1:11" ht="22.5" x14ac:dyDescent="0.2">
      <c r="A142" s="7"/>
      <c r="B142" s="31"/>
      <c r="C142" s="15" t="s">
        <v>83</v>
      </c>
      <c r="D142" s="11" t="s">
        <v>142</v>
      </c>
      <c r="E142" s="18" t="s">
        <v>137</v>
      </c>
      <c r="F142" s="32">
        <v>29679781</v>
      </c>
      <c r="G142" s="32">
        <v>35209803</v>
      </c>
      <c r="H142" s="32">
        <v>40998431</v>
      </c>
      <c r="I142" s="32">
        <v>0</v>
      </c>
      <c r="J142" s="32">
        <v>40998431</v>
      </c>
      <c r="K142" s="74"/>
    </row>
    <row r="143" spans="1:11" ht="22.5" x14ac:dyDescent="0.2">
      <c r="A143" s="7"/>
      <c r="B143" s="31"/>
      <c r="C143" s="15" t="s">
        <v>83</v>
      </c>
      <c r="D143" s="11" t="s">
        <v>74</v>
      </c>
      <c r="E143" s="18" t="s">
        <v>73</v>
      </c>
      <c r="F143" s="32">
        <v>8472818</v>
      </c>
      <c r="G143" s="32">
        <v>10028465</v>
      </c>
      <c r="H143" s="32">
        <v>11656860</v>
      </c>
      <c r="I143" s="32">
        <v>0</v>
      </c>
      <c r="J143" s="32">
        <v>11656860</v>
      </c>
      <c r="K143" s="74"/>
    </row>
    <row r="144" spans="1:11" ht="22.5" x14ac:dyDescent="0.2">
      <c r="A144" s="7"/>
      <c r="B144" s="31"/>
      <c r="C144" s="15" t="s">
        <v>83</v>
      </c>
      <c r="D144" s="11" t="s">
        <v>76</v>
      </c>
      <c r="E144" s="18" t="s">
        <v>240</v>
      </c>
      <c r="F144" s="32">
        <v>50212456</v>
      </c>
      <c r="G144" s="32">
        <v>59932393</v>
      </c>
      <c r="H144" s="32">
        <v>70106871</v>
      </c>
      <c r="I144" s="32">
        <v>0</v>
      </c>
      <c r="J144" s="32">
        <v>70106871</v>
      </c>
      <c r="K144" s="74"/>
    </row>
    <row r="145" spans="1:11" ht="22.5" x14ac:dyDescent="0.2">
      <c r="A145" s="7"/>
      <c r="B145" s="31"/>
      <c r="C145" s="15" t="s">
        <v>83</v>
      </c>
      <c r="D145" s="11" t="s">
        <v>78</v>
      </c>
      <c r="E145" s="18" t="s">
        <v>77</v>
      </c>
      <c r="F145" s="32">
        <v>55345213</v>
      </c>
      <c r="G145" s="32">
        <v>67164045</v>
      </c>
      <c r="H145" s="32">
        <v>79535571</v>
      </c>
      <c r="I145" s="32">
        <v>0</v>
      </c>
      <c r="J145" s="32">
        <v>79535571</v>
      </c>
      <c r="K145" s="74"/>
    </row>
    <row r="146" spans="1:11" ht="22.5" x14ac:dyDescent="0.2">
      <c r="A146" s="7"/>
      <c r="B146" s="31"/>
      <c r="C146" s="15" t="s">
        <v>83</v>
      </c>
      <c r="D146" s="11" t="s">
        <v>80</v>
      </c>
      <c r="E146" s="18" t="s">
        <v>79</v>
      </c>
      <c r="F146" s="32">
        <v>30084682</v>
      </c>
      <c r="G146" s="32">
        <v>36575029</v>
      </c>
      <c r="H146" s="32">
        <v>43368891</v>
      </c>
      <c r="I146" s="32">
        <v>0</v>
      </c>
      <c r="J146" s="32">
        <v>43368891</v>
      </c>
      <c r="K146" s="74"/>
    </row>
    <row r="147" spans="1:11" x14ac:dyDescent="0.2">
      <c r="A147" s="7"/>
      <c r="B147" s="31"/>
      <c r="C147" s="15" t="s">
        <v>83</v>
      </c>
      <c r="D147" s="11" t="s">
        <v>143</v>
      </c>
      <c r="E147" s="18" t="s">
        <v>267</v>
      </c>
      <c r="F147" s="32">
        <v>1003387</v>
      </c>
      <c r="G147" s="32">
        <v>1169406</v>
      </c>
      <c r="H147" s="32">
        <v>1343726</v>
      </c>
      <c r="I147" s="32">
        <v>0</v>
      </c>
      <c r="J147" s="32">
        <v>1343726</v>
      </c>
      <c r="K147" s="74"/>
    </row>
    <row r="148" spans="1:11" x14ac:dyDescent="0.2">
      <c r="A148" s="7"/>
      <c r="B148" s="31"/>
      <c r="C148" s="15" t="s">
        <v>83</v>
      </c>
      <c r="D148" s="11" t="s">
        <v>91</v>
      </c>
      <c r="E148" s="18" t="s">
        <v>90</v>
      </c>
      <c r="F148" s="32">
        <v>18523401</v>
      </c>
      <c r="G148" s="32">
        <v>22536804</v>
      </c>
      <c r="H148" s="32">
        <v>26750878</v>
      </c>
      <c r="I148" s="32">
        <v>0</v>
      </c>
      <c r="J148" s="32">
        <v>26750878</v>
      </c>
      <c r="K148" s="74"/>
    </row>
    <row r="149" spans="1:11" x14ac:dyDescent="0.2">
      <c r="A149" s="7"/>
      <c r="B149" s="31"/>
      <c r="C149" s="15" t="s">
        <v>83</v>
      </c>
      <c r="D149" s="11" t="s">
        <v>82</v>
      </c>
      <c r="E149" s="18" t="s">
        <v>81</v>
      </c>
      <c r="F149" s="32">
        <v>1017542</v>
      </c>
      <c r="G149" s="32">
        <v>1183789</v>
      </c>
      <c r="H149" s="32">
        <v>1358348</v>
      </c>
      <c r="I149" s="32">
        <v>0</v>
      </c>
      <c r="J149" s="32">
        <v>1358348</v>
      </c>
      <c r="K149" s="74"/>
    </row>
    <row r="150" spans="1:11" ht="22.5" x14ac:dyDescent="0.2">
      <c r="A150" s="7"/>
      <c r="B150" s="31"/>
      <c r="C150" s="15" t="s">
        <v>83</v>
      </c>
      <c r="D150" s="11" t="s">
        <v>239</v>
      </c>
      <c r="E150" s="18" t="s">
        <v>238</v>
      </c>
      <c r="F150" s="32">
        <v>137730</v>
      </c>
      <c r="G150" s="32">
        <v>156624</v>
      </c>
      <c r="H150" s="32">
        <v>176464</v>
      </c>
      <c r="I150" s="32">
        <v>0</v>
      </c>
      <c r="J150" s="32">
        <v>176464</v>
      </c>
      <c r="K150" s="74"/>
    </row>
    <row r="151" spans="1:11" x14ac:dyDescent="0.2">
      <c r="A151" s="7"/>
      <c r="B151" s="31"/>
      <c r="C151" s="15" t="s">
        <v>83</v>
      </c>
      <c r="D151" s="11" t="s">
        <v>237</v>
      </c>
      <c r="E151" s="18" t="s">
        <v>140</v>
      </c>
      <c r="F151" s="32">
        <v>1172359</v>
      </c>
      <c r="G151" s="32">
        <v>1367367</v>
      </c>
      <c r="H151" s="32">
        <v>1572126</v>
      </c>
      <c r="I151" s="32">
        <v>0</v>
      </c>
      <c r="J151" s="32">
        <v>1572126</v>
      </c>
      <c r="K151" s="74"/>
    </row>
    <row r="152" spans="1:11" x14ac:dyDescent="0.2">
      <c r="A152" s="7"/>
      <c r="B152" s="31"/>
      <c r="C152" s="15" t="s">
        <v>83</v>
      </c>
      <c r="D152" s="11" t="s">
        <v>144</v>
      </c>
      <c r="E152" s="18" t="s">
        <v>139</v>
      </c>
      <c r="F152" s="32">
        <v>493511</v>
      </c>
      <c r="G152" s="32">
        <v>575252</v>
      </c>
      <c r="H152" s="32">
        <v>661080</v>
      </c>
      <c r="I152" s="32">
        <v>0</v>
      </c>
      <c r="J152" s="32">
        <v>661080</v>
      </c>
      <c r="K152" s="74"/>
    </row>
    <row r="153" spans="1:11" x14ac:dyDescent="0.2">
      <c r="A153" s="7"/>
      <c r="B153" s="31"/>
      <c r="C153" s="15" t="s">
        <v>129</v>
      </c>
      <c r="D153" s="11" t="s">
        <v>7</v>
      </c>
      <c r="E153" s="18" t="s">
        <v>119</v>
      </c>
      <c r="F153" s="32">
        <v>886123</v>
      </c>
      <c r="G153" s="32">
        <v>1031591</v>
      </c>
      <c r="H153" s="32">
        <v>1184332</v>
      </c>
      <c r="I153" s="32">
        <v>0</v>
      </c>
      <c r="J153" s="32">
        <v>1184332</v>
      </c>
      <c r="K153" s="74"/>
    </row>
    <row r="154" spans="1:11" x14ac:dyDescent="0.2">
      <c r="A154" s="7"/>
      <c r="B154" s="31"/>
      <c r="C154" s="15" t="s">
        <v>14</v>
      </c>
      <c r="D154" s="11" t="s">
        <v>98</v>
      </c>
      <c r="E154" s="18" t="s">
        <v>97</v>
      </c>
      <c r="F154" s="32">
        <v>3665</v>
      </c>
      <c r="G154" s="32">
        <v>4095</v>
      </c>
      <c r="H154" s="32">
        <v>4546</v>
      </c>
      <c r="I154" s="32">
        <v>0</v>
      </c>
      <c r="J154" s="32">
        <v>4546</v>
      </c>
      <c r="K154" s="74"/>
    </row>
    <row r="155" spans="1:11" s="33" customFormat="1" x14ac:dyDescent="0.2">
      <c r="A155" s="7"/>
      <c r="B155" s="31"/>
      <c r="C155" s="15" t="s">
        <v>14</v>
      </c>
      <c r="D155" s="11" t="s">
        <v>132</v>
      </c>
      <c r="E155" s="18" t="s">
        <v>103</v>
      </c>
      <c r="F155" s="32">
        <v>100636</v>
      </c>
      <c r="G155" s="32">
        <v>117383</v>
      </c>
      <c r="H155" s="32">
        <v>134968</v>
      </c>
      <c r="I155" s="32">
        <v>0</v>
      </c>
      <c r="J155" s="32">
        <v>134968</v>
      </c>
      <c r="K155" s="74"/>
    </row>
    <row r="156" spans="1:11" s="33" customFormat="1" x14ac:dyDescent="0.2">
      <c r="A156" s="7"/>
      <c r="B156" s="31"/>
      <c r="C156" s="15" t="s">
        <v>14</v>
      </c>
      <c r="D156" s="11" t="s">
        <v>105</v>
      </c>
      <c r="E156" s="18" t="s">
        <v>104</v>
      </c>
      <c r="F156" s="32">
        <v>34445</v>
      </c>
      <c r="G156" s="32">
        <v>40173</v>
      </c>
      <c r="H156" s="32">
        <v>46188</v>
      </c>
      <c r="I156" s="32">
        <v>0</v>
      </c>
      <c r="J156" s="32">
        <v>46188</v>
      </c>
      <c r="K156" s="74"/>
    </row>
    <row r="157" spans="1:11" s="33" customFormat="1" x14ac:dyDescent="0.2">
      <c r="A157" s="7"/>
      <c r="B157" s="31"/>
      <c r="C157" s="15" t="s">
        <v>19</v>
      </c>
      <c r="D157" s="11" t="s">
        <v>1</v>
      </c>
      <c r="E157" s="18" t="s">
        <v>2</v>
      </c>
      <c r="F157" s="32">
        <v>38901</v>
      </c>
      <c r="G157" s="32">
        <v>44907</v>
      </c>
      <c r="H157" s="32">
        <v>51213</v>
      </c>
      <c r="I157" s="32">
        <v>0</v>
      </c>
      <c r="J157" s="32">
        <v>51213</v>
      </c>
      <c r="K157" s="74"/>
    </row>
    <row r="158" spans="1:11" s="33" customFormat="1" x14ac:dyDescent="0.2">
      <c r="A158" s="7"/>
      <c r="B158" s="31"/>
      <c r="C158" s="15" t="s">
        <v>19</v>
      </c>
      <c r="D158" s="11" t="s">
        <v>3</v>
      </c>
      <c r="E158" s="18" t="s">
        <v>4</v>
      </c>
      <c r="F158" s="32">
        <v>22532</v>
      </c>
      <c r="G158" s="32">
        <v>26379</v>
      </c>
      <c r="H158" s="32">
        <v>30418</v>
      </c>
      <c r="I158" s="32">
        <v>0</v>
      </c>
      <c r="J158" s="32">
        <v>30418</v>
      </c>
      <c r="K158" s="74"/>
    </row>
    <row r="159" spans="1:11" s="33" customFormat="1" x14ac:dyDescent="0.2">
      <c r="A159" s="7"/>
      <c r="B159" s="31"/>
      <c r="C159" s="15" t="s">
        <v>19</v>
      </c>
      <c r="D159" s="11" t="s">
        <v>236</v>
      </c>
      <c r="E159" s="18" t="s">
        <v>241</v>
      </c>
      <c r="F159" s="32">
        <v>279736</v>
      </c>
      <c r="G159" s="32">
        <v>326743</v>
      </c>
      <c r="H159" s="32">
        <v>376100</v>
      </c>
      <c r="I159" s="32">
        <v>0</v>
      </c>
      <c r="J159" s="32">
        <v>376100</v>
      </c>
      <c r="K159" s="74"/>
    </row>
    <row r="160" spans="1:11" s="33" customFormat="1" ht="22.5" x14ac:dyDescent="0.2">
      <c r="A160" s="7"/>
      <c r="B160" s="31"/>
      <c r="C160" s="15" t="s">
        <v>16</v>
      </c>
      <c r="D160" s="11" t="s">
        <v>44</v>
      </c>
      <c r="E160" s="18" t="s">
        <v>268</v>
      </c>
      <c r="F160" s="32">
        <v>11560</v>
      </c>
      <c r="G160" s="32">
        <v>13450</v>
      </c>
      <c r="H160" s="32">
        <v>15434</v>
      </c>
      <c r="I160" s="32">
        <v>0</v>
      </c>
      <c r="J160" s="32">
        <v>15434</v>
      </c>
      <c r="K160" s="74"/>
    </row>
    <row r="161" spans="1:11" s="33" customFormat="1" ht="22.5" customHeight="1" x14ac:dyDescent="0.2">
      <c r="A161" s="7"/>
      <c r="B161" s="31"/>
      <c r="C161" s="15" t="s">
        <v>16</v>
      </c>
      <c r="D161" s="11" t="s">
        <v>135</v>
      </c>
      <c r="E161" s="18" t="s">
        <v>133</v>
      </c>
      <c r="F161" s="32">
        <v>2231714</v>
      </c>
      <c r="G161" s="32">
        <v>2599290</v>
      </c>
      <c r="H161" s="32">
        <v>2985245</v>
      </c>
      <c r="I161" s="32">
        <v>0</v>
      </c>
      <c r="J161" s="32">
        <v>2985245</v>
      </c>
      <c r="K161" s="74"/>
    </row>
    <row r="162" spans="1:11" s="33" customFormat="1" ht="33.75" x14ac:dyDescent="0.2">
      <c r="A162" s="7"/>
      <c r="B162" s="31"/>
      <c r="C162" s="15" t="s">
        <v>16</v>
      </c>
      <c r="D162" s="11" t="s">
        <v>109</v>
      </c>
      <c r="E162" s="18" t="s">
        <v>108</v>
      </c>
      <c r="F162" s="32">
        <v>477674</v>
      </c>
      <c r="G162" s="32">
        <v>556397</v>
      </c>
      <c r="H162" s="32">
        <v>639056</v>
      </c>
      <c r="I162" s="32">
        <v>0</v>
      </c>
      <c r="J162" s="32">
        <v>639056</v>
      </c>
      <c r="K162" s="74"/>
    </row>
    <row r="163" spans="1:11" s="33" customFormat="1" x14ac:dyDescent="0.2">
      <c r="A163" s="7"/>
      <c r="B163" s="31"/>
      <c r="C163" s="15" t="s">
        <v>16</v>
      </c>
      <c r="D163" s="11" t="s">
        <v>136</v>
      </c>
      <c r="E163" s="18" t="s">
        <v>134</v>
      </c>
      <c r="F163" s="32">
        <v>549314</v>
      </c>
      <c r="G163" s="32">
        <v>639608</v>
      </c>
      <c r="H163" s="32">
        <v>734417</v>
      </c>
      <c r="I163" s="32">
        <v>0</v>
      </c>
      <c r="J163" s="32">
        <v>734417</v>
      </c>
      <c r="K163" s="74"/>
    </row>
    <row r="164" spans="1:11" s="33" customFormat="1" x14ac:dyDescent="0.2">
      <c r="A164" s="7"/>
      <c r="B164" s="31"/>
      <c r="C164" s="15" t="s">
        <v>16</v>
      </c>
      <c r="D164" s="11" t="s">
        <v>127</v>
      </c>
      <c r="E164" s="26" t="s">
        <v>126</v>
      </c>
      <c r="F164" s="32">
        <v>674657</v>
      </c>
      <c r="G164" s="32">
        <v>787328</v>
      </c>
      <c r="H164" s="32">
        <v>905632</v>
      </c>
      <c r="I164" s="32">
        <v>0</v>
      </c>
      <c r="J164" s="32">
        <v>905632</v>
      </c>
      <c r="K164" s="74"/>
    </row>
    <row r="165" spans="1:11" s="33" customFormat="1" x14ac:dyDescent="0.2">
      <c r="A165" s="7"/>
      <c r="B165" s="31"/>
      <c r="C165" s="15" t="s">
        <v>21</v>
      </c>
      <c r="D165" s="11" t="s">
        <v>89</v>
      </c>
      <c r="E165" s="18" t="s">
        <v>88</v>
      </c>
      <c r="F165" s="32">
        <v>803623</v>
      </c>
      <c r="G165" s="32">
        <v>977741</v>
      </c>
      <c r="H165" s="32">
        <v>1160565</v>
      </c>
      <c r="I165" s="32">
        <v>0</v>
      </c>
      <c r="J165" s="32">
        <v>1160565</v>
      </c>
      <c r="K165" s="74"/>
    </row>
    <row r="166" spans="1:11" s="33" customFormat="1" ht="22.5" x14ac:dyDescent="0.2">
      <c r="A166" s="7"/>
      <c r="B166" s="31"/>
      <c r="C166" s="15" t="s">
        <v>130</v>
      </c>
      <c r="D166" s="11" t="s">
        <v>40</v>
      </c>
      <c r="E166" s="18" t="s">
        <v>131</v>
      </c>
      <c r="F166" s="32">
        <v>981372</v>
      </c>
      <c r="G166" s="32">
        <v>1176950.1813333337</v>
      </c>
      <c r="H166" s="32">
        <v>1382308</v>
      </c>
      <c r="I166" s="32">
        <v>0</v>
      </c>
      <c r="J166" s="32">
        <v>1382308</v>
      </c>
      <c r="K166" s="74"/>
    </row>
    <row r="167" spans="1:11" s="33" customFormat="1" x14ac:dyDescent="0.2">
      <c r="A167" s="55">
        <v>34</v>
      </c>
      <c r="B167" s="54" t="s">
        <v>242</v>
      </c>
      <c r="C167" s="45" t="s">
        <v>243</v>
      </c>
      <c r="D167" s="41"/>
      <c r="E167" s="13" t="s">
        <v>13</v>
      </c>
      <c r="F167" s="37">
        <f>F168+F169+F170+F171</f>
        <v>602459</v>
      </c>
      <c r="G167" s="37">
        <f t="shared" ref="G167:I167" si="33">G168+G169+G170+G171</f>
        <v>882755</v>
      </c>
      <c r="H167" s="37">
        <f t="shared" si="33"/>
        <v>0</v>
      </c>
      <c r="I167" s="37">
        <f t="shared" si="33"/>
        <v>0</v>
      </c>
      <c r="J167" s="37">
        <f t="shared" ref="J167" si="34">J168+J169+J170</f>
        <v>0</v>
      </c>
      <c r="K167" s="37"/>
    </row>
    <row r="168" spans="1:11" s="33" customFormat="1" x14ac:dyDescent="0.2">
      <c r="A168" s="23"/>
      <c r="B168" s="31"/>
      <c r="C168" s="15" t="s">
        <v>19</v>
      </c>
      <c r="D168" s="25" t="s">
        <v>5</v>
      </c>
      <c r="E168" s="24" t="s">
        <v>30</v>
      </c>
      <c r="F168" s="32">
        <v>94380</v>
      </c>
      <c r="G168" s="32">
        <v>335896</v>
      </c>
      <c r="H168" s="32">
        <v>0</v>
      </c>
      <c r="I168" s="32">
        <v>0</v>
      </c>
      <c r="J168" s="32">
        <v>0</v>
      </c>
      <c r="K168" s="32"/>
    </row>
    <row r="169" spans="1:11" s="33" customFormat="1" ht="22.5" x14ac:dyDescent="0.2">
      <c r="A169" s="23"/>
      <c r="B169" s="31"/>
      <c r="C169" s="15" t="s">
        <v>19</v>
      </c>
      <c r="D169" s="25" t="s">
        <v>9</v>
      </c>
      <c r="E169" s="24" t="s">
        <v>37</v>
      </c>
      <c r="F169" s="32">
        <v>0</v>
      </c>
      <c r="G169" s="32">
        <v>50215</v>
      </c>
      <c r="H169" s="32">
        <v>0</v>
      </c>
      <c r="I169" s="32">
        <v>0</v>
      </c>
      <c r="J169" s="32">
        <v>0</v>
      </c>
      <c r="K169" s="32"/>
    </row>
    <row r="170" spans="1:11" s="33" customFormat="1" x14ac:dyDescent="0.2">
      <c r="A170" s="23"/>
      <c r="B170" s="31"/>
      <c r="C170" s="48" t="s">
        <v>70</v>
      </c>
      <c r="D170" s="25" t="s">
        <v>10</v>
      </c>
      <c r="E170" s="24" t="s">
        <v>164</v>
      </c>
      <c r="F170" s="32">
        <v>0</v>
      </c>
      <c r="G170" s="32">
        <v>496644</v>
      </c>
      <c r="H170" s="32">
        <v>0</v>
      </c>
      <c r="I170" s="32">
        <v>0</v>
      </c>
      <c r="J170" s="32">
        <v>0</v>
      </c>
      <c r="K170" s="32"/>
    </row>
    <row r="171" spans="1:11" s="33" customFormat="1" x14ac:dyDescent="0.2">
      <c r="A171" s="23"/>
      <c r="B171" s="31"/>
      <c r="C171" s="48" t="s">
        <v>70</v>
      </c>
      <c r="D171" s="25" t="s">
        <v>41</v>
      </c>
      <c r="E171" s="24" t="s">
        <v>71</v>
      </c>
      <c r="F171" s="32">
        <v>508079</v>
      </c>
      <c r="G171" s="32">
        <v>0</v>
      </c>
      <c r="H171" s="32">
        <v>0</v>
      </c>
      <c r="I171" s="32">
        <v>0</v>
      </c>
      <c r="J171" s="32">
        <v>0</v>
      </c>
      <c r="K171" s="32"/>
    </row>
    <row r="172" spans="1:11" ht="38.25" customHeight="1" x14ac:dyDescent="0.2">
      <c r="A172" s="86" t="s">
        <v>226</v>
      </c>
      <c r="B172" s="88" t="s">
        <v>253</v>
      </c>
      <c r="C172" s="88"/>
      <c r="D172" s="88"/>
      <c r="E172" s="88"/>
      <c r="F172" s="88"/>
      <c r="G172" s="88"/>
      <c r="H172" s="88"/>
      <c r="I172" s="88"/>
      <c r="J172" s="3"/>
      <c r="K172" s="3"/>
    </row>
    <row r="173" spans="1:11" ht="24" customHeight="1" x14ac:dyDescent="0.2">
      <c r="A173" s="86" t="s">
        <v>234</v>
      </c>
      <c r="B173" s="88" t="s">
        <v>257</v>
      </c>
      <c r="C173" s="88"/>
      <c r="D173" s="88"/>
      <c r="E173" s="88"/>
      <c r="F173" s="88"/>
      <c r="G173" s="88"/>
      <c r="H173" s="88"/>
      <c r="I173" s="88"/>
      <c r="J173" s="3"/>
      <c r="K173" s="3"/>
    </row>
    <row r="174" spans="1:11" ht="27" customHeight="1" x14ac:dyDescent="0.2">
      <c r="A174" s="86" t="s">
        <v>235</v>
      </c>
      <c r="B174" s="88" t="s">
        <v>269</v>
      </c>
      <c r="C174" s="88"/>
      <c r="D174" s="88"/>
      <c r="E174" s="88"/>
      <c r="F174" s="88"/>
      <c r="G174" s="88"/>
      <c r="H174" s="88"/>
      <c r="I174" s="88"/>
      <c r="J174" s="3"/>
      <c r="K174" s="3"/>
    </row>
    <row r="175" spans="1:11" ht="30" customHeight="1" x14ac:dyDescent="0.2">
      <c r="A175" s="86" t="s">
        <v>254</v>
      </c>
      <c r="B175" s="88" t="s">
        <v>247</v>
      </c>
      <c r="C175" s="88"/>
      <c r="D175" s="88"/>
      <c r="E175" s="88"/>
      <c r="F175" s="88"/>
      <c r="G175" s="88"/>
      <c r="H175" s="88"/>
      <c r="I175" s="88"/>
      <c r="J175" s="3"/>
      <c r="K175" s="3"/>
    </row>
    <row r="176" spans="1:11" ht="28.5" customHeight="1" x14ac:dyDescent="0.2">
      <c r="A176" s="86" t="s">
        <v>259</v>
      </c>
      <c r="B176" s="88" t="s">
        <v>261</v>
      </c>
      <c r="C176" s="88"/>
      <c r="D176" s="88"/>
      <c r="E176" s="88"/>
      <c r="F176" s="88"/>
      <c r="G176" s="88"/>
      <c r="H176" s="87"/>
      <c r="I176" s="87"/>
      <c r="J176" s="3"/>
      <c r="K176" s="3"/>
    </row>
    <row r="177" spans="1:16" ht="12" x14ac:dyDescent="0.2">
      <c r="A177" s="86" t="s">
        <v>260</v>
      </c>
      <c r="B177" s="88" t="s">
        <v>255</v>
      </c>
      <c r="C177" s="88"/>
      <c r="D177" s="88"/>
      <c r="E177" s="88"/>
      <c r="F177" s="88"/>
      <c r="G177" s="88"/>
      <c r="H177" s="88"/>
      <c r="I177" s="88"/>
    </row>
    <row r="179" spans="1:16" x14ac:dyDescent="0.2">
      <c r="C179" s="28" t="s">
        <v>61</v>
      </c>
      <c r="E179" s="90" t="s">
        <v>62</v>
      </c>
      <c r="F179" s="90"/>
      <c r="G179" s="90"/>
      <c r="J179" s="10"/>
    </row>
    <row r="183" spans="1:16" x14ac:dyDescent="0.2">
      <c r="A183" s="16"/>
      <c r="B183" s="16"/>
    </row>
    <row r="184" spans="1:16" s="10" customFormat="1" x14ac:dyDescent="0.2">
      <c r="A184" s="16"/>
      <c r="B184" s="16"/>
      <c r="C184" s="6"/>
      <c r="E184" s="6"/>
      <c r="F184" s="3"/>
      <c r="G184" s="3"/>
      <c r="H184" s="3"/>
      <c r="I184" s="3"/>
      <c r="J184" s="19"/>
      <c r="K184" s="5"/>
      <c r="L184" s="3"/>
      <c r="M184" s="3"/>
      <c r="N184" s="3"/>
      <c r="O184" s="3"/>
      <c r="P184" s="3"/>
    </row>
    <row r="185" spans="1:16" s="10" customFormat="1" ht="30" customHeight="1" x14ac:dyDescent="0.2">
      <c r="A185" s="89" t="s">
        <v>246</v>
      </c>
      <c r="B185" s="89"/>
      <c r="C185" s="89"/>
      <c r="E185" s="6"/>
      <c r="F185" s="3"/>
      <c r="G185" s="3"/>
      <c r="H185" s="3"/>
      <c r="I185" s="3"/>
      <c r="J185" s="19"/>
      <c r="K185" s="5"/>
      <c r="L185" s="3"/>
      <c r="M185" s="3"/>
      <c r="N185" s="3"/>
      <c r="O185" s="3"/>
      <c r="P185" s="3"/>
    </row>
  </sheetData>
  <mergeCells count="13">
    <mergeCell ref="G1:K2"/>
    <mergeCell ref="A4:K4"/>
    <mergeCell ref="F6:H6"/>
    <mergeCell ref="D7:E7"/>
    <mergeCell ref="A8:E8"/>
    <mergeCell ref="B172:I172"/>
    <mergeCell ref="A185:C185"/>
    <mergeCell ref="B173:I173"/>
    <mergeCell ref="B174:I174"/>
    <mergeCell ref="B175:I175"/>
    <mergeCell ref="B176:G176"/>
    <mergeCell ref="E179:G179"/>
    <mergeCell ref="B177:I177"/>
  </mergeCells>
  <dataValidations count="2">
    <dataValidation type="whole" errorStyle="information" allowBlank="1" showInputMessage="1" showErrorMessage="1" error="Jāievada skaitlis" sqref="F145:H145 F133:J137">
      <formula1>-1000000000000</formula1>
      <formula2>1000000000000</formula2>
    </dataValidation>
    <dataValidation type="whole" errorStyle="information" allowBlank="1" showInputMessage="1" showErrorMessage="1" error="Jāievada skaitlis" sqref="F125:J130">
      <formula1>-100000000000000</formula1>
      <formula2>100000000000000</formula2>
    </dataValidation>
  </dataValidations>
  <pageMargins left="0.31496062992125984" right="0.31496062992125984" top="0.35433070866141736" bottom="0.94488188976377963" header="0.31496062992125984" footer="0.31496062992125984"/>
  <pageSetup paperSize="9" scale="79" fitToHeight="0" orientation="landscape" r:id="rId1"/>
  <headerFooter>
    <oddFooter>&amp;L&amp;"Arial,Regular"&amp;8&amp;F&amp;R&amp;"Arial,Regular"&amp;8&amp;P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Finanšu ministrija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 pielikums informatīvajam ziņojumam "Par ministriju un citu centrālo valsts iestāžu prioritārajiem pasākumiem 2021., 2022. un 2023. gadam"</dc:title>
  <dc:subject>Pielikums</dc:subject>
  <dc:creator>Edgars Vigups</dc:creator>
  <cp:keywords/>
  <dc:description>67095676, edgars.vigups@fm.gov.lv</dc:description>
  <cp:lastModifiedBy>Edgars Vigups</cp:lastModifiedBy>
  <cp:lastPrinted>2020-08-24T10:32:35Z</cp:lastPrinted>
  <dcterms:created xsi:type="dcterms:W3CDTF">2016-07-27T10:07:23Z</dcterms:created>
  <dcterms:modified xsi:type="dcterms:W3CDTF">2020-08-26T11:41:28Z</dcterms:modified>
</cp:coreProperties>
</file>