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5200" windowHeight="11835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1" i="1" l="1"/>
  <c r="I141" i="1"/>
  <c r="I136" i="1" s="1"/>
  <c r="H141" i="1"/>
  <c r="G141" i="1"/>
  <c r="F141" i="1"/>
  <c r="J138" i="1"/>
  <c r="J136" i="1" s="1"/>
  <c r="I138" i="1"/>
  <c r="H138" i="1"/>
  <c r="G138" i="1"/>
  <c r="F138" i="1"/>
  <c r="F136" i="1" s="1"/>
  <c r="H136" i="1"/>
  <c r="G136" i="1"/>
  <c r="J124" i="1"/>
  <c r="I124" i="1"/>
  <c r="H124" i="1"/>
  <c r="H110" i="1" s="1"/>
  <c r="G124" i="1"/>
  <c r="F124" i="1"/>
  <c r="J117" i="1"/>
  <c r="I117" i="1"/>
  <c r="I110" i="1" s="1"/>
  <c r="H117" i="1"/>
  <c r="G117" i="1"/>
  <c r="F117" i="1"/>
  <c r="J113" i="1"/>
  <c r="J110" i="1" s="1"/>
  <c r="I113" i="1"/>
  <c r="H113" i="1"/>
  <c r="G113" i="1"/>
  <c r="F113" i="1"/>
  <c r="F110" i="1" s="1"/>
  <c r="F8" i="1" s="1"/>
  <c r="G110" i="1"/>
  <c r="J103" i="1"/>
  <c r="I103" i="1"/>
  <c r="H103" i="1"/>
  <c r="H97" i="1" s="1"/>
  <c r="G103" i="1"/>
  <c r="F103" i="1"/>
  <c r="J100" i="1"/>
  <c r="I100" i="1"/>
  <c r="I97" i="1" s="1"/>
  <c r="H100" i="1"/>
  <c r="G100" i="1"/>
  <c r="F100" i="1"/>
  <c r="J97" i="1"/>
  <c r="G97" i="1"/>
  <c r="F97" i="1"/>
  <c r="J94" i="1"/>
  <c r="I94" i="1"/>
  <c r="H94" i="1"/>
  <c r="G94" i="1"/>
  <c r="F94" i="1"/>
  <c r="J90" i="1"/>
  <c r="I90" i="1"/>
  <c r="H90" i="1"/>
  <c r="G90" i="1"/>
  <c r="F90" i="1"/>
  <c r="J87" i="1"/>
  <c r="I87" i="1"/>
  <c r="H87" i="1"/>
  <c r="G87" i="1"/>
  <c r="F87" i="1"/>
  <c r="J81" i="1"/>
  <c r="I81" i="1"/>
  <c r="H81" i="1"/>
  <c r="G81" i="1"/>
  <c r="F81" i="1"/>
  <c r="J75" i="1"/>
  <c r="I75" i="1"/>
  <c r="H75" i="1"/>
  <c r="G75" i="1"/>
  <c r="G73" i="1" s="1"/>
  <c r="F75" i="1"/>
  <c r="J73" i="1"/>
  <c r="I73" i="1"/>
  <c r="H73" i="1"/>
  <c r="F73" i="1"/>
  <c r="J70" i="1"/>
  <c r="I70" i="1"/>
  <c r="H70" i="1"/>
  <c r="G70" i="1"/>
  <c r="F70" i="1"/>
  <c r="J67" i="1"/>
  <c r="I67" i="1"/>
  <c r="H67" i="1"/>
  <c r="G67" i="1"/>
  <c r="F67" i="1"/>
  <c r="H63" i="1"/>
  <c r="G63" i="1"/>
  <c r="F63" i="1"/>
  <c r="J59" i="1"/>
  <c r="J57" i="1" s="1"/>
  <c r="H59" i="1"/>
  <c r="G59" i="1"/>
  <c r="F59" i="1"/>
  <c r="I57" i="1"/>
  <c r="H57" i="1"/>
  <c r="G57" i="1"/>
  <c r="F57" i="1"/>
  <c r="J50" i="1"/>
  <c r="I50" i="1"/>
  <c r="H50" i="1"/>
  <c r="G50" i="1"/>
  <c r="F50" i="1"/>
  <c r="J41" i="1"/>
  <c r="I41" i="1"/>
  <c r="H41" i="1"/>
  <c r="G41" i="1"/>
  <c r="F41" i="1"/>
  <c r="J33" i="1"/>
  <c r="I33" i="1"/>
  <c r="H33" i="1"/>
  <c r="G33" i="1"/>
  <c r="F33" i="1"/>
  <c r="J28" i="1"/>
  <c r="I28" i="1"/>
  <c r="H28" i="1"/>
  <c r="G28" i="1"/>
  <c r="F28" i="1"/>
  <c r="J19" i="1"/>
  <c r="I19" i="1"/>
  <c r="H19" i="1"/>
  <c r="G19" i="1"/>
  <c r="G8" i="1" s="1"/>
  <c r="F19" i="1"/>
  <c r="J16" i="1"/>
  <c r="I16" i="1"/>
  <c r="H16" i="1"/>
  <c r="H9" i="1" s="1"/>
  <c r="H8" i="1" s="1"/>
  <c r="G16" i="1"/>
  <c r="F16" i="1"/>
  <c r="J9" i="1"/>
  <c r="I9" i="1"/>
  <c r="I8" i="1" s="1"/>
  <c r="G9" i="1"/>
  <c r="F9" i="1"/>
  <c r="J8" i="1" l="1"/>
</calcChain>
</file>

<file path=xl/sharedStrings.xml><?xml version="1.0" encoding="utf-8"?>
<sst xmlns="http://schemas.openxmlformats.org/spreadsheetml/2006/main" count="444" uniqueCount="187">
  <si>
    <t>11_01_H</t>
  </si>
  <si>
    <t>06.01.00</t>
  </si>
  <si>
    <t>Valsts policija</t>
  </si>
  <si>
    <t>10.00.00</t>
  </si>
  <si>
    <t>Valsts robežsardzes darbība</t>
  </si>
  <si>
    <t>97.00.00</t>
  </si>
  <si>
    <t>Nozaru vadība un politikas plānošana</t>
  </si>
  <si>
    <t>07.00.00</t>
  </si>
  <si>
    <t>12_01_H</t>
  </si>
  <si>
    <t>Nekustamā īpašuma tiesību politikas īstenošana</t>
  </si>
  <si>
    <t>11.01.00</t>
  </si>
  <si>
    <t>39.02.00</t>
  </si>
  <si>
    <t>14_01_H</t>
  </si>
  <si>
    <t>04.01.00</t>
  </si>
  <si>
    <t>Ieslodzījuma vietas</t>
  </si>
  <si>
    <t>Ugunsdrošība, glābšana un civilā aizsardzība</t>
  </si>
  <si>
    <t>42.00.00</t>
  </si>
  <si>
    <t>Iekšējās drošības biroja darbība</t>
  </si>
  <si>
    <t>01.00.00</t>
  </si>
  <si>
    <t>03.01.00</t>
  </si>
  <si>
    <t>02.03.00</t>
  </si>
  <si>
    <t>02.00.00</t>
  </si>
  <si>
    <t>39.04.00</t>
  </si>
  <si>
    <t>Neatliekamā medicīniskā palīdzība</t>
  </si>
  <si>
    <t>N.p.k.</t>
  </si>
  <si>
    <t>Budžeta programmas (apakšprogrammas) kods un nosaukums</t>
  </si>
  <si>
    <t>2018.gads</t>
  </si>
  <si>
    <t>2019.gads</t>
  </si>
  <si>
    <r>
      <t xml:space="preserve">Nepieciešamais finansējums, </t>
    </r>
    <r>
      <rPr>
        <i/>
        <sz val="8"/>
        <color theme="1"/>
        <rFont val="Arial"/>
        <family val="2"/>
        <charset val="186"/>
      </rPr>
      <t>euro</t>
    </r>
  </si>
  <si>
    <t>Kopā:</t>
  </si>
  <si>
    <t>D.Reizniece-Ozola</t>
  </si>
  <si>
    <t>29. Veselības ministrija</t>
  </si>
  <si>
    <t>tai skaitā sadalījumā pa ministrijām:</t>
  </si>
  <si>
    <t>15. Izglītības un zinātnes ministrija</t>
  </si>
  <si>
    <t>16. Zemkopības ministrija</t>
  </si>
  <si>
    <t>18. Labklājības ministrija</t>
  </si>
  <si>
    <t>12. Ekonomikas ministrija</t>
  </si>
  <si>
    <t>13. Finanšu ministrija</t>
  </si>
  <si>
    <t>14. Iekšlietu ministrija</t>
  </si>
  <si>
    <t>21. Vides aizsardzības un reģionālās attīstības ministrija</t>
  </si>
  <si>
    <t>47. Radio un televīzija</t>
  </si>
  <si>
    <t>19. Tieslietu ministrija</t>
  </si>
  <si>
    <t>x</t>
  </si>
  <si>
    <t>T. 67095438
klinta.stafecka@fm.gov.lv</t>
  </si>
  <si>
    <t>2.pielikums informatīvajam ziņojumam "Informatīvais ziņojums par par valsts budžeta prioritārajiem pasākumiem 2018., 2019. un 2020.gadam"</t>
  </si>
  <si>
    <t>2020.gads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</si>
  <si>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</si>
  <si>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</si>
  <si>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</si>
  <si>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</si>
  <si>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</si>
  <si>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</si>
  <si>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Pilnvērtīgas sadarbības ar OECD nodrošināšana</t>
  </si>
  <si>
    <t>03. Ministru kabinets</t>
  </si>
  <si>
    <t>16.00.00</t>
  </si>
  <si>
    <t>97.01.00</t>
  </si>
  <si>
    <t>27.00.00</t>
  </si>
  <si>
    <t>Eiropas Savienības lietas un starptautiskā sadarbība</t>
  </si>
  <si>
    <t>Labklājības nozares vadība un politikas plānošana</t>
  </si>
  <si>
    <t>Ministru kabineta darbības nodrošināšana, valsts pārvaldes politika</t>
  </si>
  <si>
    <t>Augu veselība un augu aprites uzraudzība</t>
  </si>
  <si>
    <t>Tautsaimniecības mobilizācijas plāna (TMP) izpilde</t>
  </si>
  <si>
    <t>17. Satiksmes ministrija</t>
  </si>
  <si>
    <t>40.02.00</t>
  </si>
  <si>
    <t>Nekustamais īpašums un centralizētais iepirkums</t>
  </si>
  <si>
    <t>jauna budžeta programma/apakšprogramma</t>
  </si>
  <si>
    <t>Jauna apakšprogramma</t>
  </si>
  <si>
    <t>21.01.00</t>
  </si>
  <si>
    <t>Valsts atbalsts lauksaimniecības un lauku attīstībai</t>
  </si>
  <si>
    <t>12_02_H</t>
  </si>
  <si>
    <t>Pasākumu plāna nodrošināšana 2021. gada tautas skaitīšanas sagatavošanai un veikšanai</t>
  </si>
  <si>
    <t>24.00.00</t>
  </si>
  <si>
    <t>Statistiskās informācijas nodrošināšana</t>
  </si>
  <si>
    <t>Pilsonības un migrācijas lietu pārvalde</t>
  </si>
  <si>
    <t>13_01_H</t>
  </si>
  <si>
    <t>Noziedzīgi iegūtu līdzekļu legalizācijas un terorisma finansēšanas risku ierobežošana</t>
  </si>
  <si>
    <t>32. Prokuratūra</t>
  </si>
  <si>
    <t>26.01.00</t>
  </si>
  <si>
    <t>Iekšējais tirgus un patērētāju tiesību aizsardzība</t>
  </si>
  <si>
    <t>33.00.00</t>
  </si>
  <si>
    <t>Valsts ieņēmumu un muitas politikas nodrošināšana</t>
  </si>
  <si>
    <t>Izložu un azartspēļu organizēšanas un norises uzraudzība</t>
  </si>
  <si>
    <t>Noziedzīgi iegūtu līdzekļu legalizācijas novēršana</t>
  </si>
  <si>
    <t>Juridisko personu reģistrācija</t>
  </si>
  <si>
    <t>Amatpersonu ar speciālajām dienesta pakāpēm motivēšanas sistēmas pilnveidošana 
(pabalsta  pēc katriem pieciem nepārtrauktas izdienas gadiem atjaunošana)</t>
  </si>
  <si>
    <t>09.00.00</t>
  </si>
  <si>
    <t>Drošības policijas darbība</t>
  </si>
  <si>
    <t xml:space="preserve"> 07.00.00 </t>
  </si>
  <si>
    <t>14_02_H</t>
  </si>
  <si>
    <t>Dzīvesvietas deklarēšanas procesa pilnveidošana</t>
  </si>
  <si>
    <t xml:space="preserve">Kopā: </t>
  </si>
  <si>
    <t>Tiesu administrēšana</t>
  </si>
  <si>
    <t>Emisijas kvotu izsolīšanas instruments</t>
  </si>
  <si>
    <t>15_16_H</t>
  </si>
  <si>
    <t>Latvijas skolu jaunatnes dziesmu un deju svētku procesa nodrošināšana - starpsvētku pasākumu rīkošana un XII Latvijas skolu jaunatnes dziesmu un deju svētku sagatavošana un norises nodrošināšana</t>
  </si>
  <si>
    <t>42.03.00</t>
  </si>
  <si>
    <t>Skolu jaunatnes dziesmu un deju svētki</t>
  </si>
  <si>
    <t>Latvijas Radio programmu veidošana un izplatīšana</t>
  </si>
  <si>
    <t>Latvijas Televīzijas programmu veidošana un izplatīšana</t>
  </si>
  <si>
    <t>17_01_H</t>
  </si>
  <si>
    <t>Bezmaksas uzticamības pakalpojumu (droša elektroniskā paraksta un elektroniskās identifikācijas) nodrošināšana personas apliecību turētājiem</t>
  </si>
  <si>
    <t>Jauna budžeta programma</t>
  </si>
  <si>
    <t>17_02_H</t>
  </si>
  <si>
    <t>Ārkārtas situācijas valsts elektronisko sakaru tīkla paplašināšana (Dienesta Vajadzībām)</t>
  </si>
  <si>
    <t>04.00.00</t>
  </si>
  <si>
    <t>Ārkārtas situāciju valsts elektronisko sakaru tīkla izveide un uzturēšana</t>
  </si>
  <si>
    <t>18_01_H</t>
  </si>
  <si>
    <t>Valsts pensiju speciālais budžets</t>
  </si>
  <si>
    <t>20.01.00</t>
  </si>
  <si>
    <t>Valsts sociālie pabalsti</t>
  </si>
  <si>
    <t>20.03.00</t>
  </si>
  <si>
    <t>Piemaksas pie vecuma un invaliditātes pensijām</t>
  </si>
  <si>
    <t xml:space="preserve">03.03.00 </t>
  </si>
  <si>
    <t>Juridiskās palīdzības nodrošināšana</t>
  </si>
  <si>
    <t>Veselības aprūpes nodrošināšana</t>
  </si>
  <si>
    <t>18_02_H</t>
  </si>
  <si>
    <t>Tehnoloģisko risinājumu nodrošināšana ziņu apstrādē par aizgādnībā esošām personām</t>
  </si>
  <si>
    <t>Vienotās sakaru un informācijas sistēmas uzturēšana un vadība</t>
  </si>
  <si>
    <t>19_01_H</t>
  </si>
  <si>
    <t>Izdienas pensiju nodrošināšana Valsts probācijas dienesta nodarbinātajiem</t>
  </si>
  <si>
    <t>20.02.00</t>
  </si>
  <si>
    <t>Izdienas pensijas</t>
  </si>
  <si>
    <t>Izdienas pensiju nodrošināšana ieslodzījuma vietu ārstniecības personām</t>
  </si>
  <si>
    <t>19_02_H</t>
  </si>
  <si>
    <t>19_03_H</t>
  </si>
  <si>
    <t xml:space="preserve">Valsts probācijas dienesta lietotāju piekļuves tiesību paplašināšana Iekšlietu ministrijas Informācijas  centra sistēmās </t>
  </si>
  <si>
    <t>22_01_H</t>
  </si>
  <si>
    <t xml:space="preserve">Nacionālās identitātes, pilsoniskās sabiedrības un integrācijas politikas pamatnostādņu pasākumi 2018.gadam </t>
  </si>
  <si>
    <t>11. Ārlietu ministrija</t>
  </si>
  <si>
    <t>22. Kultūras ministrija</t>
  </si>
  <si>
    <t>08. Sabiedrības integrācijas fonds</t>
  </si>
  <si>
    <t>22.10.00</t>
  </si>
  <si>
    <t>Sabiedrības saliedētības pasākumi</t>
  </si>
  <si>
    <t>70.18.00</t>
  </si>
  <si>
    <t>Iekšējās drošības un Patvēruma, migrācijas un integrācijas fondu projektu un pasākumu īstenošana (2014-2020)</t>
  </si>
  <si>
    <t>Komerciālās televīzijas un radio</t>
  </si>
  <si>
    <t>Latvijas NVO fonda un latviešu valodas apguves programmas</t>
  </si>
  <si>
    <t>03.00.00</t>
  </si>
  <si>
    <t>Reemigrācijas atbalsta programma</t>
  </si>
  <si>
    <t>29_01_H</t>
  </si>
  <si>
    <t>Ārstniecības personu darba samaksas pieauguma nodrošināšana</t>
  </si>
  <si>
    <t>10. Aizsardzības ministrija</t>
  </si>
  <si>
    <t>62. Mērķdotācijas pašvaldībām</t>
  </si>
  <si>
    <t>Starptautisko operāciju un Nacionālo bruņoto spēku personālsastāva centralizētais atalgojums</t>
  </si>
  <si>
    <t>38.05.00</t>
  </si>
  <si>
    <t>Veselības aprūpe un fiziskā sagatavotība</t>
  </si>
  <si>
    <t>04.05.00</t>
  </si>
  <si>
    <t>Valsts sociālās apdrošināšanas aģentūras speciālais budžets</t>
  </si>
  <si>
    <t>05.03.00</t>
  </si>
  <si>
    <t>Aprūpe valsts sociālās aprūpes institūcijās</t>
  </si>
  <si>
    <t xml:space="preserve">05.37.00 </t>
  </si>
  <si>
    <t>Sociālās integrācijas valsts aģentūras administrēšanas un profesionālās un sociālās rehabilitācijas pakalpojumu nodrošināšana</t>
  </si>
  <si>
    <t>05.62.00</t>
  </si>
  <si>
    <t>Invaliditātes ekspertīžu nodrošināšana</t>
  </si>
  <si>
    <t>Mērķdotācijas izglītības pasākumiem</t>
  </si>
  <si>
    <t>02.04.00</t>
  </si>
  <si>
    <t>Rezidentu apmācība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</si>
  <si>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</si>
  <si>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</si>
  <si>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</si>
  <si>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</si>
  <si>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</si>
  <si>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</si>
  <si>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</si>
  <si>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</si>
  <si>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</si>
  <si>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</si>
  <si>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Sporta medicīnas nodrošināšana</t>
  </si>
  <si>
    <t>39.03.00</t>
  </si>
  <si>
    <t>Asins un asins komponentu nodrošināšana</t>
  </si>
  <si>
    <t>39.06.00</t>
  </si>
  <si>
    <t>Tiesu medicīniskā ekspertīze</t>
  </si>
  <si>
    <t>46.01.00</t>
  </si>
  <si>
    <t>Uzraudzība un kontrole</t>
  </si>
  <si>
    <t>29_02_H</t>
  </si>
  <si>
    <t>"HIV infekcijas, seksuālās transmisijas infekciju, B un C hepatīta izplatības ierobežošanas rīcības plāns 2018.-2020.gadam" realizācija</t>
  </si>
  <si>
    <t>04.03.00</t>
  </si>
  <si>
    <t>Probācijas īstenošana</t>
  </si>
  <si>
    <t>46.03.00</t>
  </si>
  <si>
    <t>Slimību profilakses nodrošināšana</t>
  </si>
  <si>
    <t>46.04.00</t>
  </si>
  <si>
    <t>Veselības veicināšana</t>
  </si>
  <si>
    <t>Atbalsts minimālo ienākumu nodrošināšanai</t>
  </si>
  <si>
    <t>Jauna programma</t>
  </si>
  <si>
    <t>Ministre</t>
  </si>
  <si>
    <t>Ministriju un citu centrālo valsts iestāžu iesniegtie pieprasījumi starpnozaru prioritārajiem pasākumiem</t>
  </si>
  <si>
    <t>Klinta Stafecka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</si>
</sst>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8"/>
      <name val="Arial"/>
      <family val="2"/>
      <charset val="186"/>
    </font>
    <font>
      <sz val="6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justify"/>
    </xf>
    <xf numFmtId="0" fontId="7" fillId="0" borderId="1" xfId="0" applyFont="1" applyBorder="1" applyAlignment="1">
      <alignment horizontal="right" vertical="justify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justify" vertical="justify"/>
    </xf>
    <xf numFmtId="0" fontId="2" fillId="0" borderId="1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justify" vertical="justify"/>
    </xf>
    <xf numFmtId="0" fontId="2" fillId="0" borderId="1" xfId="0" applyFont="1" applyBorder="1" applyAlignment="1">
      <alignment horizontal="justify" vertical="justify" wrapText="1"/>
    </xf>
    <xf numFmtId="0" fontId="2" fillId="0" borderId="1" xfId="0" applyFont="1" applyFill="1" applyBorder="1" applyAlignment="1">
      <alignment horizontal="justify" vertical="justify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justify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justify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justify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/>
    <xf numFmtId="0" fontId="5" fillId="3" borderId="2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abSelected="1" view="pageLayout" topLeftCell="A145" zoomScale="90" zoomScaleNormal="90" zoomScalePageLayoutView="90" workbookViewId="0">
      <selection activeCell="C154" sqref="C154"/>
    </sheetView>
  </sheetViews>
  <sheetFormatPr defaultRowHeight="11.25" x14ac:dyDescent="0.2"/>
  <cols>
    <col min="1" max="1" width="6.75" style="5" customWidth="1"/>
    <col min="2" max="2" width="8.5" style="5" customWidth="1"/>
    <col min="3" max="3" width="46.625" style="7" customWidth="1"/>
    <col min="4" max="4" width="7.75" style="16" customWidth="1"/>
    <col min="5" max="5" width="32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49" customWidth="1"/>
    <col min="11" max="11" width="9" style="5"/>
    <col min="12" max="16384" width="9" style="3"/>
  </cols>
  <sheetData>
    <row r="1" spans="1:16" ht="12" customHeight="1" x14ac:dyDescent="0.2">
      <c r="G1" s="59" t="s">
        <v>44</v>
      </c>
      <c r="H1" s="59"/>
      <c r="I1" s="59"/>
      <c r="J1" s="59"/>
      <c r="K1" s="59"/>
    </row>
    <row r="2" spans="1:16" ht="19.5" customHeight="1" x14ac:dyDescent="0.2">
      <c r="G2" s="59"/>
      <c r="H2" s="59"/>
      <c r="I2" s="59"/>
      <c r="J2" s="59"/>
      <c r="K2" s="59"/>
    </row>
    <row r="4" spans="1:16" ht="15" x14ac:dyDescent="0.2">
      <c r="A4" s="60" t="s">
        <v>185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6" spans="1:16" ht="11.25" customHeight="1" x14ac:dyDescent="0.2">
      <c r="F6" s="62" t="s">
        <v>28</v>
      </c>
      <c r="G6" s="62"/>
      <c r="H6" s="62"/>
    </row>
    <row r="7" spans="1:16" ht="67.5" x14ac:dyDescent="0.2">
      <c r="A7" s="1" t="s">
        <v>24</v>
      </c>
      <c r="B7" s="1" t="s">
        <v>46</v>
      </c>
      <c r="C7" s="1" t="s">
        <v>47</v>
      </c>
      <c r="D7" s="61" t="s">
        <v>25</v>
      </c>
      <c r="E7" s="61"/>
      <c r="F7" s="6" t="s">
        <v>26</v>
      </c>
      <c r="G7" s="6" t="s">
        <v>27</v>
      </c>
      <c r="H7" s="6" t="s">
        <v>45</v>
      </c>
      <c r="I7" s="2" t="s">
        <v>48</v>
      </c>
      <c r="J7" s="2" t="s">
        <v>49</v>
      </c>
      <c r="K7" s="43" t="s">
        <v>50</v>
      </c>
      <c r="L7" s="4"/>
    </row>
    <row r="8" spans="1:16" x14ac:dyDescent="0.2">
      <c r="A8" s="55" t="s">
        <v>51</v>
      </c>
      <c r="B8" s="56"/>
      <c r="C8" s="56"/>
      <c r="D8" s="56"/>
      <c r="E8" s="57"/>
      <c r="F8" s="12">
        <f>F9+F19+F28+F33+F41+F50+F57+F67+F70+F73+F81+F87+F90+F94+F97+F110+F136</f>
        <v>136959112</v>
      </c>
      <c r="G8" s="12">
        <f t="shared" ref="G8:J8" si="0">G9+G19+G28+G33+G41+G50+G57+G67+G70+G73+G81+G87+G90+G94+G97+G110+G136</f>
        <v>270891628</v>
      </c>
      <c r="H8" s="12">
        <f t="shared" si="0"/>
        <v>316713609</v>
      </c>
      <c r="I8" s="12">
        <f t="shared" si="0"/>
        <v>73628</v>
      </c>
      <c r="J8" s="12">
        <f t="shared" si="0"/>
        <v>408197550</v>
      </c>
      <c r="K8" s="44"/>
      <c r="N8" s="53"/>
      <c r="O8" s="53"/>
      <c r="P8" s="53"/>
    </row>
    <row r="9" spans="1:16" ht="27.75" customHeight="1" x14ac:dyDescent="0.2">
      <c r="A9" s="11">
        <v>1</v>
      </c>
      <c r="B9" s="11" t="s">
        <v>0</v>
      </c>
      <c r="C9" s="20" t="s">
        <v>52</v>
      </c>
      <c r="D9" s="21"/>
      <c r="E9" s="22" t="s">
        <v>29</v>
      </c>
      <c r="F9" s="13">
        <f>F11+F12+F13+F14+F15+F16</f>
        <v>146047</v>
      </c>
      <c r="G9" s="13">
        <f t="shared" ref="G9:J9" si="1">G11+G12+G13+G14+G15+G16</f>
        <v>166047</v>
      </c>
      <c r="H9" s="13">
        <f t="shared" si="1"/>
        <v>166047</v>
      </c>
      <c r="I9" s="13">
        <f t="shared" si="1"/>
        <v>0</v>
      </c>
      <c r="J9" s="13">
        <f t="shared" si="1"/>
        <v>166047</v>
      </c>
      <c r="K9" s="11"/>
      <c r="N9" s="54"/>
      <c r="O9" s="54"/>
      <c r="P9" s="54"/>
    </row>
    <row r="10" spans="1:16" x14ac:dyDescent="0.2">
      <c r="A10" s="8"/>
      <c r="B10" s="8"/>
      <c r="C10" s="19" t="s">
        <v>32</v>
      </c>
      <c r="D10" s="10"/>
      <c r="E10" s="15"/>
      <c r="F10" s="14"/>
      <c r="G10" s="14"/>
      <c r="H10" s="14"/>
      <c r="I10" s="14"/>
      <c r="J10" s="34"/>
      <c r="K10" s="41" t="s">
        <v>42</v>
      </c>
    </row>
    <row r="11" spans="1:16" x14ac:dyDescent="0.2">
      <c r="A11" s="8"/>
      <c r="B11" s="8"/>
      <c r="C11" s="47" t="s">
        <v>36</v>
      </c>
      <c r="D11" s="10" t="s">
        <v>5</v>
      </c>
      <c r="E11" s="46" t="s">
        <v>6</v>
      </c>
      <c r="F11" s="14">
        <v>20950</v>
      </c>
      <c r="G11" s="14">
        <v>20950</v>
      </c>
      <c r="H11" s="14">
        <v>20950</v>
      </c>
      <c r="I11" s="14">
        <v>0</v>
      </c>
      <c r="J11" s="34">
        <v>20950</v>
      </c>
      <c r="K11" s="41" t="s">
        <v>42</v>
      </c>
    </row>
    <row r="12" spans="1:16" ht="22.5" x14ac:dyDescent="0.2">
      <c r="A12" s="8"/>
      <c r="B12" s="8"/>
      <c r="C12" s="47" t="s">
        <v>33</v>
      </c>
      <c r="D12" s="10" t="s">
        <v>54</v>
      </c>
      <c r="E12" s="46" t="s">
        <v>57</v>
      </c>
      <c r="F12" s="14">
        <v>46348</v>
      </c>
      <c r="G12" s="14">
        <v>46348</v>
      </c>
      <c r="H12" s="14">
        <v>46348</v>
      </c>
      <c r="I12" s="14">
        <v>0</v>
      </c>
      <c r="J12" s="34">
        <v>46348</v>
      </c>
      <c r="K12" s="41" t="s">
        <v>42</v>
      </c>
    </row>
    <row r="13" spans="1:16" x14ac:dyDescent="0.2">
      <c r="A13" s="8"/>
      <c r="B13" s="8"/>
      <c r="C13" s="47" t="s">
        <v>35</v>
      </c>
      <c r="D13" s="10" t="s">
        <v>55</v>
      </c>
      <c r="E13" s="46" t="s">
        <v>58</v>
      </c>
      <c r="F13" s="14">
        <v>14876</v>
      </c>
      <c r="G13" s="14">
        <v>34876</v>
      </c>
      <c r="H13" s="14">
        <v>34876</v>
      </c>
      <c r="I13" s="14">
        <v>0</v>
      </c>
      <c r="J13" s="34">
        <v>34876</v>
      </c>
      <c r="K13" s="41" t="s">
        <v>42</v>
      </c>
    </row>
    <row r="14" spans="1:16" ht="22.5" x14ac:dyDescent="0.2">
      <c r="A14" s="8"/>
      <c r="B14" s="8"/>
      <c r="C14" s="47" t="s">
        <v>53</v>
      </c>
      <c r="D14" s="10" t="s">
        <v>18</v>
      </c>
      <c r="E14" s="46" t="s">
        <v>59</v>
      </c>
      <c r="F14" s="14">
        <v>14256</v>
      </c>
      <c r="G14" s="14">
        <v>14256</v>
      </c>
      <c r="H14" s="14">
        <v>14256</v>
      </c>
      <c r="I14" s="14">
        <v>0</v>
      </c>
      <c r="J14" s="34">
        <v>14256</v>
      </c>
      <c r="K14" s="41" t="s">
        <v>42</v>
      </c>
    </row>
    <row r="15" spans="1:16" x14ac:dyDescent="0.2">
      <c r="A15" s="8"/>
      <c r="B15" s="8"/>
      <c r="C15" s="47" t="s">
        <v>39</v>
      </c>
      <c r="D15" s="10" t="s">
        <v>5</v>
      </c>
      <c r="E15" s="46" t="s">
        <v>6</v>
      </c>
      <c r="F15" s="14">
        <v>15823</v>
      </c>
      <c r="G15" s="14">
        <v>15823</v>
      </c>
      <c r="H15" s="14">
        <v>15823</v>
      </c>
      <c r="I15" s="14">
        <v>0</v>
      </c>
      <c r="J15" s="34">
        <v>15823</v>
      </c>
      <c r="K15" s="41" t="s">
        <v>42</v>
      </c>
    </row>
    <row r="16" spans="1:16" x14ac:dyDescent="0.2">
      <c r="A16" s="8"/>
      <c r="B16" s="8"/>
      <c r="C16" s="47" t="s">
        <v>34</v>
      </c>
      <c r="D16" s="10"/>
      <c r="E16" s="15" t="s">
        <v>29</v>
      </c>
      <c r="F16" s="14">
        <f>F17+F18</f>
        <v>33794</v>
      </c>
      <c r="G16" s="14">
        <f t="shared" ref="G16:J16" si="2">G17+G18</f>
        <v>33794</v>
      </c>
      <c r="H16" s="14">
        <f t="shared" si="2"/>
        <v>33794</v>
      </c>
      <c r="I16" s="14">
        <f t="shared" si="2"/>
        <v>0</v>
      </c>
      <c r="J16" s="14">
        <f t="shared" si="2"/>
        <v>33794</v>
      </c>
      <c r="K16" s="41" t="s">
        <v>42</v>
      </c>
    </row>
    <row r="17" spans="1:11" x14ac:dyDescent="0.2">
      <c r="A17" s="8"/>
      <c r="B17" s="8"/>
      <c r="C17" s="45"/>
      <c r="D17" s="10" t="s">
        <v>56</v>
      </c>
      <c r="E17" s="9" t="s">
        <v>60</v>
      </c>
      <c r="F17" s="14">
        <v>5759</v>
      </c>
      <c r="G17" s="14">
        <v>5759</v>
      </c>
      <c r="H17" s="14">
        <v>5759</v>
      </c>
      <c r="I17" s="14">
        <v>0</v>
      </c>
      <c r="J17" s="48">
        <v>5759</v>
      </c>
      <c r="K17" s="42" t="s">
        <v>42</v>
      </c>
    </row>
    <row r="18" spans="1:11" x14ac:dyDescent="0.2">
      <c r="A18" s="8"/>
      <c r="B18" s="8"/>
      <c r="C18" s="45"/>
      <c r="D18" s="10" t="s">
        <v>5</v>
      </c>
      <c r="E18" s="46" t="s">
        <v>6</v>
      </c>
      <c r="F18" s="14">
        <v>28035</v>
      </c>
      <c r="G18" s="14">
        <v>28035</v>
      </c>
      <c r="H18" s="14">
        <v>28035</v>
      </c>
      <c r="I18" s="14">
        <v>0</v>
      </c>
      <c r="J18" s="48">
        <v>28035</v>
      </c>
      <c r="K18" s="42" t="s">
        <v>42</v>
      </c>
    </row>
    <row r="19" spans="1:11" ht="49.5" customHeight="1" x14ac:dyDescent="0.2">
      <c r="A19" s="11">
        <v>2</v>
      </c>
      <c r="B19" s="11" t="s">
        <v>8</v>
      </c>
      <c r="C19" s="20" t="s">
        <v>61</v>
      </c>
      <c r="D19" s="21"/>
      <c r="E19" s="21" t="s">
        <v>29</v>
      </c>
      <c r="F19" s="13">
        <f>F21+F22+F23+F26+F27</f>
        <v>2399008</v>
      </c>
      <c r="G19" s="13">
        <f t="shared" ref="G19:J19" si="3">G21+G22+G23+G26+G27</f>
        <v>1215666</v>
      </c>
      <c r="H19" s="13">
        <f t="shared" si="3"/>
        <v>1215666</v>
      </c>
      <c r="I19" s="13">
        <f t="shared" si="3"/>
        <v>0</v>
      </c>
      <c r="J19" s="13">
        <f t="shared" si="3"/>
        <v>32000</v>
      </c>
      <c r="K19" s="11"/>
    </row>
    <row r="20" spans="1:11" x14ac:dyDescent="0.2">
      <c r="A20" s="8"/>
      <c r="B20" s="8"/>
      <c r="C20" s="19" t="s">
        <v>32</v>
      </c>
      <c r="D20" s="17"/>
      <c r="E20" s="10"/>
      <c r="F20" s="14"/>
      <c r="G20" s="14"/>
      <c r="H20" s="14"/>
      <c r="I20" s="14"/>
      <c r="J20" s="34"/>
      <c r="K20" s="41" t="s">
        <v>42</v>
      </c>
    </row>
    <row r="21" spans="1:11" x14ac:dyDescent="0.2">
      <c r="A21" s="8"/>
      <c r="B21" s="8"/>
      <c r="C21" s="47" t="s">
        <v>38</v>
      </c>
      <c r="D21" s="17" t="s">
        <v>63</v>
      </c>
      <c r="E21" s="10" t="s">
        <v>64</v>
      </c>
      <c r="F21" s="14">
        <v>1244867</v>
      </c>
      <c r="G21" s="14">
        <v>1183666</v>
      </c>
      <c r="H21" s="14">
        <v>1183666</v>
      </c>
      <c r="I21" s="14"/>
      <c r="J21" s="34">
        <v>0</v>
      </c>
      <c r="K21" s="41" t="s">
        <v>42</v>
      </c>
    </row>
    <row r="22" spans="1:11" ht="56.25" x14ac:dyDescent="0.2">
      <c r="A22" s="8"/>
      <c r="B22" s="8"/>
      <c r="C22" s="47" t="s">
        <v>62</v>
      </c>
      <c r="D22" s="50" t="s">
        <v>65</v>
      </c>
      <c r="E22" s="38" t="s">
        <v>66</v>
      </c>
      <c r="F22" s="14">
        <v>262991</v>
      </c>
      <c r="G22" s="14">
        <v>5000</v>
      </c>
      <c r="H22" s="14">
        <v>5000</v>
      </c>
      <c r="I22" s="14"/>
      <c r="J22" s="34">
        <v>5000</v>
      </c>
      <c r="K22" s="41" t="s">
        <v>42</v>
      </c>
    </row>
    <row r="23" spans="1:11" x14ac:dyDescent="0.2">
      <c r="A23" s="8"/>
      <c r="B23" s="8"/>
      <c r="C23" s="47" t="s">
        <v>31</v>
      </c>
      <c r="D23" s="17"/>
      <c r="E23" s="10" t="s">
        <v>29</v>
      </c>
      <c r="F23" s="14">
        <v>506800</v>
      </c>
      <c r="G23" s="14">
        <v>17000</v>
      </c>
      <c r="H23" s="14">
        <v>17000</v>
      </c>
      <c r="I23" s="14"/>
      <c r="J23" s="34">
        <v>17000</v>
      </c>
      <c r="K23" s="41" t="s">
        <v>42</v>
      </c>
    </row>
    <row r="24" spans="1:11" x14ac:dyDescent="0.2">
      <c r="A24" s="8"/>
      <c r="B24" s="8"/>
      <c r="C24" s="47"/>
      <c r="D24" s="17" t="s">
        <v>22</v>
      </c>
      <c r="E24" s="38" t="s">
        <v>23</v>
      </c>
      <c r="F24" s="14">
        <v>161000</v>
      </c>
      <c r="G24" s="14">
        <v>17000</v>
      </c>
      <c r="H24" s="14">
        <v>17000</v>
      </c>
      <c r="I24" s="14"/>
      <c r="J24" s="34">
        <v>17000</v>
      </c>
      <c r="K24" s="41" t="s">
        <v>42</v>
      </c>
    </row>
    <row r="25" spans="1:11" ht="56.25" x14ac:dyDescent="0.2">
      <c r="A25" s="8"/>
      <c r="B25" s="8"/>
      <c r="C25" s="47"/>
      <c r="D25" s="50" t="s">
        <v>65</v>
      </c>
      <c r="E25" s="38" t="s">
        <v>66</v>
      </c>
      <c r="F25" s="14">
        <v>345800</v>
      </c>
      <c r="G25" s="14">
        <v>0</v>
      </c>
      <c r="H25" s="14">
        <v>0</v>
      </c>
      <c r="I25" s="14"/>
      <c r="J25" s="34">
        <v>0</v>
      </c>
      <c r="K25" s="41" t="s">
        <v>42</v>
      </c>
    </row>
    <row r="26" spans="1:11" x14ac:dyDescent="0.2">
      <c r="A26" s="8"/>
      <c r="B26" s="8"/>
      <c r="C26" s="47" t="s">
        <v>39</v>
      </c>
      <c r="D26" s="17" t="s">
        <v>5</v>
      </c>
      <c r="E26" s="38" t="s">
        <v>6</v>
      </c>
      <c r="F26" s="14">
        <v>215050</v>
      </c>
      <c r="G26" s="14">
        <v>5000</v>
      </c>
      <c r="H26" s="14">
        <v>5000</v>
      </c>
      <c r="I26" s="14"/>
      <c r="J26" s="34">
        <v>5000</v>
      </c>
      <c r="K26" s="41" t="s">
        <v>42</v>
      </c>
    </row>
    <row r="27" spans="1:11" ht="27" customHeight="1" x14ac:dyDescent="0.2">
      <c r="A27" s="8"/>
      <c r="B27" s="8"/>
      <c r="C27" s="47" t="s">
        <v>34</v>
      </c>
      <c r="D27" s="17" t="s">
        <v>67</v>
      </c>
      <c r="E27" s="46" t="s">
        <v>68</v>
      </c>
      <c r="F27" s="14">
        <v>169300</v>
      </c>
      <c r="G27" s="14">
        <v>5000</v>
      </c>
      <c r="H27" s="14">
        <v>5000</v>
      </c>
      <c r="I27" s="14"/>
      <c r="J27" s="34">
        <v>5000</v>
      </c>
      <c r="K27" s="41" t="s">
        <v>42</v>
      </c>
    </row>
    <row r="28" spans="1:11" ht="38.25" customHeight="1" x14ac:dyDescent="0.2">
      <c r="A28" s="11">
        <v>3</v>
      </c>
      <c r="B28" s="11" t="s">
        <v>69</v>
      </c>
      <c r="C28" s="20" t="s">
        <v>70</v>
      </c>
      <c r="D28" s="21"/>
      <c r="E28" s="22" t="s">
        <v>29</v>
      </c>
      <c r="F28" s="13">
        <f>F30+F31+F32</f>
        <v>322836</v>
      </c>
      <c r="G28" s="13">
        <f t="shared" ref="G28:J28" si="4">G30+G31+G32</f>
        <v>230400</v>
      </c>
      <c r="H28" s="13">
        <f t="shared" si="4"/>
        <v>150400</v>
      </c>
      <c r="I28" s="13">
        <f t="shared" si="4"/>
        <v>73628</v>
      </c>
      <c r="J28" s="13">
        <f t="shared" si="4"/>
        <v>0</v>
      </c>
      <c r="K28" s="11">
        <v>2024</v>
      </c>
    </row>
    <row r="29" spans="1:11" x14ac:dyDescent="0.2">
      <c r="A29" s="8"/>
      <c r="B29" s="8"/>
      <c r="C29" s="19" t="s">
        <v>32</v>
      </c>
      <c r="D29" s="10"/>
      <c r="E29" s="15"/>
      <c r="F29" s="14"/>
      <c r="G29" s="14"/>
      <c r="H29" s="14"/>
      <c r="I29" s="14"/>
      <c r="J29" s="34"/>
      <c r="K29" s="41" t="s">
        <v>42</v>
      </c>
    </row>
    <row r="30" spans="1:11" x14ac:dyDescent="0.2">
      <c r="A30" s="8"/>
      <c r="B30" s="8"/>
      <c r="C30" s="35" t="s">
        <v>36</v>
      </c>
      <c r="D30" s="10" t="s">
        <v>71</v>
      </c>
      <c r="E30" s="46" t="s">
        <v>72</v>
      </c>
      <c r="F30" s="14">
        <v>80000</v>
      </c>
      <c r="G30" s="14">
        <v>80000</v>
      </c>
      <c r="H30" s="14"/>
      <c r="I30" s="14">
        <v>73628</v>
      </c>
      <c r="J30" s="34"/>
      <c r="K30" s="41" t="s">
        <v>42</v>
      </c>
    </row>
    <row r="31" spans="1:11" x14ac:dyDescent="0.2">
      <c r="A31" s="8"/>
      <c r="B31" s="8"/>
      <c r="C31" s="35" t="s">
        <v>38</v>
      </c>
      <c r="D31" s="10" t="s">
        <v>10</v>
      </c>
      <c r="E31" s="46" t="s">
        <v>73</v>
      </c>
      <c r="F31" s="14">
        <v>85372</v>
      </c>
      <c r="G31" s="14"/>
      <c r="H31" s="14"/>
      <c r="I31" s="14"/>
      <c r="J31" s="34"/>
      <c r="K31" s="41" t="s">
        <v>42</v>
      </c>
    </row>
    <row r="32" spans="1:11" x14ac:dyDescent="0.2">
      <c r="A32" s="8"/>
      <c r="B32" s="8"/>
      <c r="C32" s="35" t="s">
        <v>41</v>
      </c>
      <c r="D32" s="10" t="s">
        <v>7</v>
      </c>
      <c r="E32" s="46" t="s">
        <v>9</v>
      </c>
      <c r="F32" s="14">
        <v>157464</v>
      </c>
      <c r="G32" s="14">
        <v>150400</v>
      </c>
      <c r="H32" s="14">
        <v>150400</v>
      </c>
      <c r="I32" s="14"/>
      <c r="J32" s="34"/>
      <c r="K32" s="41" t="s">
        <v>42</v>
      </c>
    </row>
    <row r="33" spans="1:11" ht="26.25" customHeight="1" x14ac:dyDescent="0.2">
      <c r="A33" s="27">
        <v>4</v>
      </c>
      <c r="B33" s="27" t="s">
        <v>74</v>
      </c>
      <c r="C33" s="28" t="s">
        <v>75</v>
      </c>
      <c r="D33" s="29"/>
      <c r="E33" s="30" t="s">
        <v>29</v>
      </c>
      <c r="F33" s="31">
        <f>F35+F36+F39+F40</f>
        <v>1219076</v>
      </c>
      <c r="G33" s="31">
        <f t="shared" ref="G33:J33" si="5">G35+G36+G39+G40</f>
        <v>957832</v>
      </c>
      <c r="H33" s="31">
        <f t="shared" si="5"/>
        <v>927829</v>
      </c>
      <c r="I33" s="31">
        <f t="shared" si="5"/>
        <v>0</v>
      </c>
      <c r="J33" s="31">
        <f t="shared" si="5"/>
        <v>927829</v>
      </c>
      <c r="K33" s="27"/>
    </row>
    <row r="34" spans="1:11" x14ac:dyDescent="0.2">
      <c r="A34" s="23"/>
      <c r="B34" s="23"/>
      <c r="C34" s="19" t="s">
        <v>32</v>
      </c>
      <c r="D34" s="24"/>
      <c r="E34" s="25"/>
      <c r="F34" s="26"/>
      <c r="G34" s="26"/>
      <c r="H34" s="26"/>
      <c r="I34" s="26"/>
      <c r="J34" s="34"/>
      <c r="K34" s="41" t="s">
        <v>42</v>
      </c>
    </row>
    <row r="35" spans="1:11" x14ac:dyDescent="0.2">
      <c r="A35" s="23"/>
      <c r="B35" s="23"/>
      <c r="C35" s="32" t="s">
        <v>36</v>
      </c>
      <c r="D35" s="51" t="s">
        <v>77</v>
      </c>
      <c r="E35" s="33" t="s">
        <v>78</v>
      </c>
      <c r="F35" s="34">
        <v>280342</v>
      </c>
      <c r="G35" s="34">
        <v>250246</v>
      </c>
      <c r="H35" s="34">
        <v>250246</v>
      </c>
      <c r="I35" s="34"/>
      <c r="J35" s="34">
        <v>250246</v>
      </c>
      <c r="K35" s="41" t="s">
        <v>42</v>
      </c>
    </row>
    <row r="36" spans="1:11" x14ac:dyDescent="0.2">
      <c r="A36" s="8"/>
      <c r="B36" s="8"/>
      <c r="C36" s="9" t="s">
        <v>37</v>
      </c>
      <c r="D36" s="10"/>
      <c r="E36" s="15" t="s">
        <v>29</v>
      </c>
      <c r="F36" s="14">
        <v>571819</v>
      </c>
      <c r="G36" s="14">
        <v>570050</v>
      </c>
      <c r="H36" s="14">
        <v>570047</v>
      </c>
      <c r="I36" s="14"/>
      <c r="J36" s="34">
        <v>570047</v>
      </c>
      <c r="K36" s="41" t="s">
        <v>42</v>
      </c>
    </row>
    <row r="37" spans="1:11" ht="22.5" x14ac:dyDescent="0.2">
      <c r="A37" s="8"/>
      <c r="B37" s="8"/>
      <c r="C37" s="9"/>
      <c r="D37" s="10" t="s">
        <v>79</v>
      </c>
      <c r="E37" s="46" t="s">
        <v>80</v>
      </c>
      <c r="F37" s="14">
        <v>547239</v>
      </c>
      <c r="G37" s="14">
        <v>547220</v>
      </c>
      <c r="H37" s="14">
        <v>547217</v>
      </c>
      <c r="I37" s="14"/>
      <c r="J37" s="34"/>
      <c r="K37" s="41" t="s">
        <v>42</v>
      </c>
    </row>
    <row r="38" spans="1:11" ht="22.5" x14ac:dyDescent="0.2">
      <c r="A38" s="8"/>
      <c r="B38" s="8"/>
      <c r="C38" s="9"/>
      <c r="D38" s="10" t="s">
        <v>11</v>
      </c>
      <c r="E38" s="46" t="s">
        <v>81</v>
      </c>
      <c r="F38" s="14">
        <v>24580</v>
      </c>
      <c r="G38" s="14">
        <v>22830</v>
      </c>
      <c r="H38" s="14">
        <v>22830</v>
      </c>
      <c r="I38" s="14"/>
      <c r="J38" s="34"/>
      <c r="K38" s="41" t="s">
        <v>42</v>
      </c>
    </row>
    <row r="39" spans="1:11" x14ac:dyDescent="0.2">
      <c r="A39" s="8"/>
      <c r="B39" s="8"/>
      <c r="C39" s="9" t="s">
        <v>76</v>
      </c>
      <c r="D39" s="10" t="s">
        <v>21</v>
      </c>
      <c r="E39" s="9" t="s">
        <v>82</v>
      </c>
      <c r="F39" s="14">
        <v>155678</v>
      </c>
      <c r="G39" s="14">
        <v>137536</v>
      </c>
      <c r="H39" s="14">
        <v>107536</v>
      </c>
      <c r="I39" s="14"/>
      <c r="J39" s="34">
        <v>107536</v>
      </c>
      <c r="K39" s="41" t="s">
        <v>42</v>
      </c>
    </row>
    <row r="40" spans="1:11" x14ac:dyDescent="0.2">
      <c r="A40" s="8"/>
      <c r="B40" s="8"/>
      <c r="C40" s="9" t="s">
        <v>41</v>
      </c>
      <c r="D40" s="10" t="s">
        <v>1</v>
      </c>
      <c r="E40" s="9" t="s">
        <v>83</v>
      </c>
      <c r="F40" s="14">
        <v>211237</v>
      </c>
      <c r="G40" s="14"/>
      <c r="H40" s="14"/>
      <c r="I40" s="14"/>
      <c r="J40" s="34"/>
      <c r="K40" s="41" t="s">
        <v>42</v>
      </c>
    </row>
    <row r="41" spans="1:11" ht="50.25" customHeight="1" x14ac:dyDescent="0.2">
      <c r="A41" s="11">
        <v>5</v>
      </c>
      <c r="B41" s="11" t="s">
        <v>12</v>
      </c>
      <c r="C41" s="20" t="s">
        <v>84</v>
      </c>
      <c r="D41" s="21"/>
      <c r="E41" s="22" t="s">
        <v>29</v>
      </c>
      <c r="F41" s="13">
        <f>F43+F49</f>
        <v>0</v>
      </c>
      <c r="G41" s="13">
        <f>G43+G49</f>
        <v>42588375</v>
      </c>
      <c r="H41" s="13">
        <f t="shared" ref="H41:J41" si="6">H43+H49</f>
        <v>2198098</v>
      </c>
      <c r="I41" s="13">
        <f t="shared" si="6"/>
        <v>0</v>
      </c>
      <c r="J41" s="13">
        <f t="shared" si="6"/>
        <v>0</v>
      </c>
      <c r="K41" s="11"/>
    </row>
    <row r="42" spans="1:11" x14ac:dyDescent="0.2">
      <c r="A42" s="8"/>
      <c r="B42" s="8"/>
      <c r="C42" s="19" t="s">
        <v>32</v>
      </c>
      <c r="D42" s="10"/>
      <c r="E42" s="15"/>
      <c r="F42" s="14"/>
      <c r="G42" s="14"/>
      <c r="H42" s="14"/>
      <c r="I42" s="14"/>
      <c r="J42" s="34"/>
      <c r="K42" s="41" t="s">
        <v>42</v>
      </c>
    </row>
    <row r="43" spans="1:11" x14ac:dyDescent="0.2">
      <c r="A43" s="8"/>
      <c r="B43" s="8"/>
      <c r="C43" s="18" t="s">
        <v>38</v>
      </c>
      <c r="D43" s="10"/>
      <c r="E43" s="15" t="s">
        <v>29</v>
      </c>
      <c r="F43" s="14">
        <v>0</v>
      </c>
      <c r="G43" s="14">
        <v>36552469</v>
      </c>
      <c r="H43" s="14">
        <v>1741717</v>
      </c>
      <c r="I43" s="14"/>
      <c r="J43" s="34"/>
      <c r="K43" s="41" t="s">
        <v>42</v>
      </c>
    </row>
    <row r="44" spans="1:11" x14ac:dyDescent="0.2">
      <c r="A44" s="8"/>
      <c r="B44" s="8"/>
      <c r="C44" s="18"/>
      <c r="D44" s="10" t="s">
        <v>1</v>
      </c>
      <c r="E44" s="46" t="s">
        <v>2</v>
      </c>
      <c r="F44" s="14">
        <v>0</v>
      </c>
      <c r="G44" s="14">
        <v>20611712</v>
      </c>
      <c r="H44" s="14">
        <v>915665</v>
      </c>
      <c r="I44" s="14"/>
      <c r="J44" s="34"/>
      <c r="K44" s="41" t="s">
        <v>42</v>
      </c>
    </row>
    <row r="45" spans="1:11" x14ac:dyDescent="0.2">
      <c r="A45" s="8"/>
      <c r="B45" s="8"/>
      <c r="C45" s="18"/>
      <c r="D45" s="10" t="s">
        <v>87</v>
      </c>
      <c r="E45" s="46" t="s">
        <v>15</v>
      </c>
      <c r="F45" s="14">
        <v>0</v>
      </c>
      <c r="G45" s="14">
        <v>7212937</v>
      </c>
      <c r="H45" s="14">
        <v>423527</v>
      </c>
      <c r="I45" s="14"/>
      <c r="J45" s="34"/>
      <c r="K45" s="41" t="s">
        <v>42</v>
      </c>
    </row>
    <row r="46" spans="1:11" x14ac:dyDescent="0.2">
      <c r="A46" s="8"/>
      <c r="B46" s="8"/>
      <c r="C46" s="18"/>
      <c r="D46" s="10" t="s">
        <v>85</v>
      </c>
      <c r="E46" s="46" t="s">
        <v>86</v>
      </c>
      <c r="F46" s="14">
        <v>0</v>
      </c>
      <c r="G46" s="14">
        <v>1721507</v>
      </c>
      <c r="H46" s="14">
        <v>86760</v>
      </c>
      <c r="I46" s="14"/>
      <c r="J46" s="34"/>
      <c r="K46" s="41" t="s">
        <v>42</v>
      </c>
    </row>
    <row r="47" spans="1:11" x14ac:dyDescent="0.2">
      <c r="A47" s="8"/>
      <c r="B47" s="8"/>
      <c r="C47" s="18"/>
      <c r="D47" s="10" t="s">
        <v>3</v>
      </c>
      <c r="E47" s="46" t="s">
        <v>4</v>
      </c>
      <c r="F47" s="14">
        <v>0</v>
      </c>
      <c r="G47" s="14">
        <v>6782131</v>
      </c>
      <c r="H47" s="14">
        <v>297438</v>
      </c>
      <c r="I47" s="14"/>
      <c r="J47" s="34"/>
      <c r="K47" s="41" t="s">
        <v>42</v>
      </c>
    </row>
    <row r="48" spans="1:11" x14ac:dyDescent="0.2">
      <c r="A48" s="8"/>
      <c r="B48" s="8"/>
      <c r="C48" s="18"/>
      <c r="D48" s="10" t="s">
        <v>16</v>
      </c>
      <c r="E48" s="46" t="s">
        <v>17</v>
      </c>
      <c r="F48" s="14">
        <v>0</v>
      </c>
      <c r="G48" s="14">
        <v>224182</v>
      </c>
      <c r="H48" s="14">
        <v>18327</v>
      </c>
      <c r="I48" s="14"/>
      <c r="J48" s="34"/>
      <c r="K48" s="41" t="s">
        <v>42</v>
      </c>
    </row>
    <row r="49" spans="1:11" x14ac:dyDescent="0.2">
      <c r="A49" s="8"/>
      <c r="B49" s="8"/>
      <c r="C49" s="18" t="s">
        <v>41</v>
      </c>
      <c r="D49" s="10" t="s">
        <v>13</v>
      </c>
      <c r="E49" s="46" t="s">
        <v>14</v>
      </c>
      <c r="F49" s="14">
        <v>0</v>
      </c>
      <c r="G49" s="14">
        <v>6035906</v>
      </c>
      <c r="H49" s="14">
        <v>456381</v>
      </c>
      <c r="I49" s="14"/>
      <c r="J49" s="34"/>
      <c r="K49" s="41" t="s">
        <v>42</v>
      </c>
    </row>
    <row r="50" spans="1:11" ht="18.75" customHeight="1" x14ac:dyDescent="0.2">
      <c r="A50" s="11">
        <v>6</v>
      </c>
      <c r="B50" s="11" t="s">
        <v>88</v>
      </c>
      <c r="C50" s="20" t="s">
        <v>89</v>
      </c>
      <c r="D50" s="21"/>
      <c r="E50" s="22" t="s">
        <v>29</v>
      </c>
      <c r="F50" s="13">
        <f>F52+F53+F56</f>
        <v>165153</v>
      </c>
      <c r="G50" s="13">
        <f t="shared" ref="G50:J50" si="7">G52+G53+G56</f>
        <v>11919</v>
      </c>
      <c r="H50" s="13">
        <f t="shared" si="7"/>
        <v>11919</v>
      </c>
      <c r="I50" s="13">
        <f t="shared" si="7"/>
        <v>0</v>
      </c>
      <c r="J50" s="13">
        <f t="shared" si="7"/>
        <v>11919</v>
      </c>
      <c r="K50" s="11"/>
    </row>
    <row r="51" spans="1:11" x14ac:dyDescent="0.2">
      <c r="A51" s="8"/>
      <c r="B51" s="8"/>
      <c r="C51" s="19" t="s">
        <v>32</v>
      </c>
      <c r="D51" s="10"/>
      <c r="E51" s="15"/>
      <c r="G51" s="14"/>
      <c r="H51" s="14"/>
      <c r="I51" s="14"/>
      <c r="J51" s="14"/>
      <c r="K51" s="41" t="s">
        <v>42</v>
      </c>
    </row>
    <row r="52" spans="1:11" x14ac:dyDescent="0.2">
      <c r="A52" s="8"/>
      <c r="B52" s="8"/>
      <c r="C52" s="35" t="s">
        <v>38</v>
      </c>
      <c r="D52" s="10" t="s">
        <v>10</v>
      </c>
      <c r="E52" s="46" t="s">
        <v>73</v>
      </c>
      <c r="F52" s="14">
        <v>70649</v>
      </c>
      <c r="G52" s="14">
        <v>2468</v>
      </c>
      <c r="H52" s="14">
        <v>2468</v>
      </c>
      <c r="I52" s="14"/>
      <c r="J52" s="14">
        <v>2468</v>
      </c>
      <c r="K52" s="41" t="s">
        <v>42</v>
      </c>
    </row>
    <row r="53" spans="1:11" x14ac:dyDescent="0.2">
      <c r="A53" s="8"/>
      <c r="B53" s="8"/>
      <c r="C53" s="9" t="s">
        <v>41</v>
      </c>
      <c r="D53" s="10"/>
      <c r="E53" s="15" t="s">
        <v>90</v>
      </c>
      <c r="F53" s="14">
        <v>60596</v>
      </c>
      <c r="G53" s="14">
        <v>6060</v>
      </c>
      <c r="H53" s="14">
        <v>6060</v>
      </c>
      <c r="I53" s="14"/>
      <c r="J53" s="14">
        <v>6060</v>
      </c>
      <c r="K53" s="41" t="s">
        <v>42</v>
      </c>
    </row>
    <row r="54" spans="1:11" x14ac:dyDescent="0.2">
      <c r="A54" s="8"/>
      <c r="B54" s="8"/>
      <c r="C54" s="9"/>
      <c r="D54" s="10" t="s">
        <v>19</v>
      </c>
      <c r="E54" s="46" t="s">
        <v>91</v>
      </c>
      <c r="F54" s="14">
        <v>17248</v>
      </c>
      <c r="G54" s="14">
        <v>1725</v>
      </c>
      <c r="H54" s="14">
        <v>1725</v>
      </c>
      <c r="I54" s="14"/>
      <c r="J54" s="14">
        <v>1725</v>
      </c>
      <c r="K54" s="41"/>
    </row>
    <row r="55" spans="1:11" x14ac:dyDescent="0.2">
      <c r="A55" s="8"/>
      <c r="B55" s="8"/>
      <c r="C55" s="9"/>
      <c r="D55" s="10" t="s">
        <v>7</v>
      </c>
      <c r="E55" s="46" t="s">
        <v>9</v>
      </c>
      <c r="F55" s="14">
        <v>43348</v>
      </c>
      <c r="G55" s="14">
        <v>4335</v>
      </c>
      <c r="H55" s="14">
        <v>4335</v>
      </c>
      <c r="I55" s="14"/>
      <c r="J55" s="14">
        <v>4335</v>
      </c>
      <c r="K55" s="41"/>
    </row>
    <row r="56" spans="1:11" x14ac:dyDescent="0.2">
      <c r="A56" s="8"/>
      <c r="B56" s="8"/>
      <c r="C56" s="9" t="s">
        <v>39</v>
      </c>
      <c r="D56" s="10" t="s">
        <v>79</v>
      </c>
      <c r="E56" s="9" t="s">
        <v>92</v>
      </c>
      <c r="F56" s="14">
        <v>33908</v>
      </c>
      <c r="G56" s="14">
        <v>3391</v>
      </c>
      <c r="H56" s="14">
        <v>3391</v>
      </c>
      <c r="I56" s="14"/>
      <c r="J56" s="14">
        <v>3391</v>
      </c>
      <c r="K56" s="41" t="s">
        <v>42</v>
      </c>
    </row>
    <row r="57" spans="1:11" ht="55.5" customHeight="1" x14ac:dyDescent="0.2">
      <c r="A57" s="11">
        <v>7</v>
      </c>
      <c r="B57" s="11" t="s">
        <v>93</v>
      </c>
      <c r="C57" s="20" t="s">
        <v>94</v>
      </c>
      <c r="D57" s="21"/>
      <c r="E57" s="22" t="s">
        <v>29</v>
      </c>
      <c r="F57" s="13">
        <f>F59+F62+F63+F66</f>
        <v>149750</v>
      </c>
      <c r="G57" s="13">
        <f t="shared" ref="G57:J57" si="8">G59+G62+G63+G66</f>
        <v>430610</v>
      </c>
      <c r="H57" s="13">
        <f t="shared" si="8"/>
        <v>2215939</v>
      </c>
      <c r="I57" s="13">
        <f>I59+I62+I63+I66</f>
        <v>0</v>
      </c>
      <c r="J57" s="13">
        <f t="shared" si="8"/>
        <v>149750</v>
      </c>
      <c r="K57" s="11"/>
    </row>
    <row r="58" spans="1:11" x14ac:dyDescent="0.2">
      <c r="A58" s="8"/>
      <c r="B58" s="8"/>
      <c r="C58" s="19" t="s">
        <v>32</v>
      </c>
      <c r="D58" s="10"/>
      <c r="E58" s="15"/>
      <c r="F58" s="14"/>
      <c r="G58" s="14"/>
      <c r="H58" s="14"/>
      <c r="I58" s="14"/>
      <c r="J58" s="14"/>
      <c r="K58" s="41" t="s">
        <v>42</v>
      </c>
    </row>
    <row r="59" spans="1:11" x14ac:dyDescent="0.2">
      <c r="A59" s="8"/>
      <c r="B59" s="8"/>
      <c r="C59" s="39" t="s">
        <v>38</v>
      </c>
      <c r="D59" s="10"/>
      <c r="E59" s="15" t="s">
        <v>29</v>
      </c>
      <c r="F59" s="14">
        <f>F60+F61</f>
        <v>0</v>
      </c>
      <c r="G59" s="14">
        <f>G60+G61</f>
        <v>0</v>
      </c>
      <c r="H59" s="14">
        <f>H60+H61</f>
        <v>22421</v>
      </c>
      <c r="I59" s="14"/>
      <c r="J59" s="14">
        <f>J60+J61</f>
        <v>0</v>
      </c>
      <c r="K59" s="41" t="s">
        <v>42</v>
      </c>
    </row>
    <row r="60" spans="1:11" x14ac:dyDescent="0.2">
      <c r="A60" s="8"/>
      <c r="B60" s="8"/>
      <c r="C60" s="39"/>
      <c r="D60" s="10" t="s">
        <v>1</v>
      </c>
      <c r="E60" s="46" t="s">
        <v>2</v>
      </c>
      <c r="F60" s="14">
        <v>0</v>
      </c>
      <c r="G60" s="14">
        <v>0</v>
      </c>
      <c r="H60" s="14">
        <v>20336</v>
      </c>
      <c r="I60" s="14"/>
      <c r="J60" s="14"/>
      <c r="K60" s="41" t="s">
        <v>42</v>
      </c>
    </row>
    <row r="61" spans="1:11" x14ac:dyDescent="0.2">
      <c r="A61" s="8"/>
      <c r="B61" s="8"/>
      <c r="C61" s="39"/>
      <c r="D61" s="10" t="s">
        <v>7</v>
      </c>
      <c r="E61" s="46" t="s">
        <v>15</v>
      </c>
      <c r="F61" s="14">
        <v>0</v>
      </c>
      <c r="G61" s="14">
        <v>0</v>
      </c>
      <c r="H61" s="14">
        <v>2085</v>
      </c>
      <c r="I61" s="14"/>
      <c r="J61" s="14"/>
      <c r="K61" s="41" t="s">
        <v>42</v>
      </c>
    </row>
    <row r="62" spans="1:11" x14ac:dyDescent="0.2">
      <c r="A62" s="8"/>
      <c r="B62" s="8"/>
      <c r="C62" s="35" t="s">
        <v>33</v>
      </c>
      <c r="D62" s="10" t="s">
        <v>95</v>
      </c>
      <c r="E62" s="46" t="s">
        <v>96</v>
      </c>
      <c r="F62" s="14">
        <v>149750</v>
      </c>
      <c r="G62" s="14">
        <v>430610</v>
      </c>
      <c r="H62" s="14">
        <v>2017317</v>
      </c>
      <c r="I62" s="14"/>
      <c r="J62" s="14">
        <v>149750</v>
      </c>
      <c r="K62" s="41" t="s">
        <v>42</v>
      </c>
    </row>
    <row r="63" spans="1:11" x14ac:dyDescent="0.2">
      <c r="A63" s="8"/>
      <c r="B63" s="8"/>
      <c r="C63" s="37" t="s">
        <v>40</v>
      </c>
      <c r="D63" s="10"/>
      <c r="E63" s="15" t="s">
        <v>29</v>
      </c>
      <c r="F63" s="14">
        <f>F64+F65</f>
        <v>0</v>
      </c>
      <c r="G63" s="14">
        <f t="shared" ref="G63:H63" si="9">G64+G65</f>
        <v>0</v>
      </c>
      <c r="H63" s="14">
        <f t="shared" si="9"/>
        <v>133306</v>
      </c>
      <c r="I63" s="14"/>
      <c r="J63" s="14"/>
      <c r="K63" s="41" t="s">
        <v>42</v>
      </c>
    </row>
    <row r="64" spans="1:11" ht="22.5" x14ac:dyDescent="0.2">
      <c r="A64" s="8"/>
      <c r="B64" s="8"/>
      <c r="C64" s="37"/>
      <c r="D64" s="10" t="s">
        <v>21</v>
      </c>
      <c r="E64" s="46" t="s">
        <v>97</v>
      </c>
      <c r="F64" s="14">
        <v>0</v>
      </c>
      <c r="G64" s="14">
        <v>0</v>
      </c>
      <c r="H64" s="14">
        <v>45344</v>
      </c>
      <c r="I64" s="14"/>
      <c r="J64" s="14"/>
      <c r="K64" s="41" t="s">
        <v>42</v>
      </c>
    </row>
    <row r="65" spans="1:11" ht="22.5" x14ac:dyDescent="0.2">
      <c r="A65" s="8"/>
      <c r="B65" s="8"/>
      <c r="C65" s="37"/>
      <c r="D65" s="10" t="s">
        <v>19</v>
      </c>
      <c r="E65" s="46" t="s">
        <v>98</v>
      </c>
      <c r="F65" s="14">
        <v>0</v>
      </c>
      <c r="G65" s="14">
        <v>0</v>
      </c>
      <c r="H65" s="14">
        <v>87962</v>
      </c>
      <c r="I65" s="14"/>
      <c r="J65" s="14"/>
      <c r="K65" s="41" t="s">
        <v>42</v>
      </c>
    </row>
    <row r="66" spans="1:11" x14ac:dyDescent="0.2">
      <c r="A66" s="8"/>
      <c r="B66" s="8"/>
      <c r="C66" s="9" t="s">
        <v>31</v>
      </c>
      <c r="D66" s="10" t="s">
        <v>22</v>
      </c>
      <c r="E66" s="9" t="s">
        <v>23</v>
      </c>
      <c r="F66" s="14">
        <v>0</v>
      </c>
      <c r="G66" s="14">
        <v>0</v>
      </c>
      <c r="H66" s="14">
        <v>42895</v>
      </c>
      <c r="I66" s="14"/>
      <c r="J66" s="14"/>
      <c r="K66" s="41" t="s">
        <v>42</v>
      </c>
    </row>
    <row r="67" spans="1:11" ht="42" customHeight="1" x14ac:dyDescent="0.2">
      <c r="A67" s="11">
        <v>8</v>
      </c>
      <c r="B67" s="11" t="s">
        <v>99</v>
      </c>
      <c r="C67" s="20" t="s">
        <v>100</v>
      </c>
      <c r="D67" s="21"/>
      <c r="E67" s="22" t="s">
        <v>29</v>
      </c>
      <c r="F67" s="13">
        <f>F69</f>
        <v>847036</v>
      </c>
      <c r="G67" s="13">
        <f t="shared" ref="G67:J67" si="10">G69</f>
        <v>2299000</v>
      </c>
      <c r="H67" s="13">
        <f t="shared" si="10"/>
        <v>2299000</v>
      </c>
      <c r="I67" s="13">
        <f t="shared" si="10"/>
        <v>0</v>
      </c>
      <c r="J67" s="13">
        <f t="shared" si="10"/>
        <v>2299000</v>
      </c>
      <c r="K67" s="11"/>
    </row>
    <row r="68" spans="1:11" x14ac:dyDescent="0.2">
      <c r="A68" s="8"/>
      <c r="B68" s="8"/>
      <c r="C68" s="19" t="s">
        <v>32</v>
      </c>
      <c r="D68" s="10"/>
      <c r="E68" s="15"/>
      <c r="F68" s="14"/>
      <c r="G68" s="14"/>
      <c r="H68" s="14"/>
      <c r="I68" s="14"/>
      <c r="J68" s="14"/>
      <c r="K68" s="41" t="s">
        <v>42</v>
      </c>
    </row>
    <row r="69" spans="1:11" ht="47.25" customHeight="1" x14ac:dyDescent="0.2">
      <c r="A69" s="8"/>
      <c r="B69" s="8"/>
      <c r="C69" s="36" t="s">
        <v>62</v>
      </c>
      <c r="D69" s="52" t="s">
        <v>101</v>
      </c>
      <c r="E69" s="9" t="s">
        <v>183</v>
      </c>
      <c r="F69" s="14">
        <v>847036</v>
      </c>
      <c r="G69" s="14">
        <v>2299000</v>
      </c>
      <c r="H69" s="14">
        <v>2299000</v>
      </c>
      <c r="I69" s="14"/>
      <c r="J69" s="14">
        <v>2299000</v>
      </c>
      <c r="K69" s="41" t="s">
        <v>42</v>
      </c>
    </row>
    <row r="70" spans="1:11" ht="22.5" x14ac:dyDescent="0.2">
      <c r="A70" s="11">
        <v>9</v>
      </c>
      <c r="B70" s="11" t="s">
        <v>102</v>
      </c>
      <c r="C70" s="20" t="s">
        <v>103</v>
      </c>
      <c r="D70" s="21"/>
      <c r="E70" s="22" t="s">
        <v>29</v>
      </c>
      <c r="F70" s="13">
        <f>F72</f>
        <v>2201475</v>
      </c>
      <c r="G70" s="13">
        <f t="shared" ref="G70:J70" si="11">G72</f>
        <v>3918215</v>
      </c>
      <c r="H70" s="13">
        <f t="shared" si="11"/>
        <v>1206284</v>
      </c>
      <c r="I70" s="13">
        <f t="shared" si="11"/>
        <v>0</v>
      </c>
      <c r="J70" s="13">
        <f t="shared" si="11"/>
        <v>650878</v>
      </c>
      <c r="K70" s="11"/>
    </row>
    <row r="71" spans="1:11" x14ac:dyDescent="0.2">
      <c r="A71" s="8"/>
      <c r="B71" s="8"/>
      <c r="C71" s="19" t="s">
        <v>32</v>
      </c>
      <c r="D71" s="10"/>
      <c r="E71" s="15"/>
      <c r="F71" s="14"/>
      <c r="G71" s="14"/>
      <c r="H71" s="14"/>
      <c r="I71" s="14"/>
      <c r="J71" s="14"/>
      <c r="K71" s="41" t="s">
        <v>42</v>
      </c>
    </row>
    <row r="72" spans="1:11" ht="22.5" x14ac:dyDescent="0.2">
      <c r="A72" s="8"/>
      <c r="B72" s="8"/>
      <c r="C72" s="36" t="s">
        <v>62</v>
      </c>
      <c r="D72" s="10" t="s">
        <v>104</v>
      </c>
      <c r="E72" s="9" t="s">
        <v>105</v>
      </c>
      <c r="F72" s="14">
        <v>2201475</v>
      </c>
      <c r="G72" s="14">
        <v>3918215</v>
      </c>
      <c r="H72" s="14">
        <v>1206284</v>
      </c>
      <c r="I72" s="14"/>
      <c r="J72" s="14">
        <v>650878</v>
      </c>
      <c r="K72" s="41" t="s">
        <v>42</v>
      </c>
    </row>
    <row r="73" spans="1:11" x14ac:dyDescent="0.2">
      <c r="A73" s="11">
        <v>10</v>
      </c>
      <c r="B73" s="11" t="s">
        <v>106</v>
      </c>
      <c r="C73" s="20" t="s">
        <v>182</v>
      </c>
      <c r="D73" s="21"/>
      <c r="E73" s="22" t="s">
        <v>29</v>
      </c>
      <c r="F73" s="13">
        <f>F75+F79+F80</f>
        <v>10102442</v>
      </c>
      <c r="G73" s="13">
        <f t="shared" ref="G73:J73" si="12">G75+G79+G80</f>
        <v>32226336</v>
      </c>
      <c r="H73" s="13">
        <f t="shared" si="12"/>
        <v>46194529</v>
      </c>
      <c r="I73" s="13">
        <f t="shared" si="12"/>
        <v>0</v>
      </c>
      <c r="J73" s="13">
        <f t="shared" si="12"/>
        <v>46194529</v>
      </c>
      <c r="K73" s="11"/>
    </row>
    <row r="74" spans="1:11" x14ac:dyDescent="0.2">
      <c r="A74" s="8"/>
      <c r="B74" s="8"/>
      <c r="C74" s="19" t="s">
        <v>32</v>
      </c>
      <c r="D74" s="10"/>
      <c r="E74" s="15"/>
      <c r="F74" s="14"/>
      <c r="G74" s="14"/>
      <c r="H74" s="14"/>
      <c r="I74" s="14"/>
      <c r="J74" s="14"/>
      <c r="K74" s="41" t="s">
        <v>42</v>
      </c>
    </row>
    <row r="75" spans="1:11" x14ac:dyDescent="0.2">
      <c r="A75" s="8"/>
      <c r="B75" s="8"/>
      <c r="C75" s="36" t="s">
        <v>35</v>
      </c>
      <c r="D75" s="10"/>
      <c r="E75" s="15" t="s">
        <v>29</v>
      </c>
      <c r="F75" s="14">
        <f>F76+F77+F78</f>
        <v>10102442</v>
      </c>
      <c r="G75" s="14">
        <f t="shared" ref="G75:J75" si="13">G76+G77+G78</f>
        <v>31049093</v>
      </c>
      <c r="H75" s="14">
        <f t="shared" si="13"/>
        <v>45035993</v>
      </c>
      <c r="I75" s="14">
        <f t="shared" si="13"/>
        <v>0</v>
      </c>
      <c r="J75" s="14">
        <f t="shared" si="13"/>
        <v>45035993</v>
      </c>
      <c r="K75" s="41" t="s">
        <v>42</v>
      </c>
    </row>
    <row r="76" spans="1:11" x14ac:dyDescent="0.2">
      <c r="A76" s="8"/>
      <c r="B76" s="8"/>
      <c r="C76" s="36"/>
      <c r="D76" s="10" t="s">
        <v>13</v>
      </c>
      <c r="E76" s="9" t="s">
        <v>107</v>
      </c>
      <c r="F76" s="14">
        <v>3190084</v>
      </c>
      <c r="G76" s="14">
        <v>16143180</v>
      </c>
      <c r="H76" s="14">
        <v>30130080</v>
      </c>
      <c r="I76" s="14"/>
      <c r="J76" s="14">
        <v>30130080</v>
      </c>
      <c r="K76" s="41" t="s">
        <v>42</v>
      </c>
    </row>
    <row r="77" spans="1:11" x14ac:dyDescent="0.2">
      <c r="A77" s="8"/>
      <c r="B77" s="8"/>
      <c r="C77" s="36"/>
      <c r="D77" s="10" t="s">
        <v>108</v>
      </c>
      <c r="E77" s="9" t="s">
        <v>109</v>
      </c>
      <c r="F77" s="14">
        <v>6912358</v>
      </c>
      <c r="G77" s="14">
        <v>7814782</v>
      </c>
      <c r="H77" s="14">
        <v>7814782</v>
      </c>
      <c r="I77" s="14"/>
      <c r="J77" s="14">
        <v>7814782</v>
      </c>
      <c r="K77" s="41" t="s">
        <v>42</v>
      </c>
    </row>
    <row r="78" spans="1:11" x14ac:dyDescent="0.2">
      <c r="A78" s="8"/>
      <c r="B78" s="8"/>
      <c r="C78" s="36"/>
      <c r="D78" s="10" t="s">
        <v>110</v>
      </c>
      <c r="E78" s="9" t="s">
        <v>111</v>
      </c>
      <c r="F78" s="14">
        <v>0</v>
      </c>
      <c r="G78" s="14">
        <v>7091131</v>
      </c>
      <c r="H78" s="14">
        <v>7091131</v>
      </c>
      <c r="I78" s="14"/>
      <c r="J78" s="14">
        <v>7091131</v>
      </c>
      <c r="K78" s="41" t="s">
        <v>42</v>
      </c>
    </row>
    <row r="79" spans="1:11" x14ac:dyDescent="0.2">
      <c r="A79" s="8"/>
      <c r="B79" s="8"/>
      <c r="C79" s="36" t="s">
        <v>41</v>
      </c>
      <c r="D79" s="10" t="s">
        <v>112</v>
      </c>
      <c r="E79" s="46" t="s">
        <v>113</v>
      </c>
      <c r="F79" s="14">
        <v>0</v>
      </c>
      <c r="G79" s="14">
        <v>152753</v>
      </c>
      <c r="H79" s="14">
        <v>229129</v>
      </c>
      <c r="I79" s="14">
        <v>0</v>
      </c>
      <c r="J79" s="14">
        <v>229129</v>
      </c>
      <c r="K79" s="41" t="s">
        <v>42</v>
      </c>
    </row>
    <row r="80" spans="1:11" x14ac:dyDescent="0.2">
      <c r="A80" s="8"/>
      <c r="B80" s="8"/>
      <c r="C80" s="9" t="s">
        <v>31</v>
      </c>
      <c r="D80" s="10" t="s">
        <v>79</v>
      </c>
      <c r="E80" s="9" t="s">
        <v>114</v>
      </c>
      <c r="F80" s="14">
        <v>0</v>
      </c>
      <c r="G80" s="14">
        <v>1024490</v>
      </c>
      <c r="H80" s="14">
        <v>929407</v>
      </c>
      <c r="I80" s="14">
        <v>0</v>
      </c>
      <c r="J80" s="14">
        <v>929407</v>
      </c>
      <c r="K80" s="41" t="s">
        <v>42</v>
      </c>
    </row>
    <row r="81" spans="1:11" ht="22.5" x14ac:dyDescent="0.2">
      <c r="A81" s="11">
        <v>11</v>
      </c>
      <c r="B81" s="11" t="s">
        <v>115</v>
      </c>
      <c r="C81" s="20" t="s">
        <v>116</v>
      </c>
      <c r="D81" s="21"/>
      <c r="E81" s="22" t="s">
        <v>29</v>
      </c>
      <c r="F81" s="13">
        <f>F83+F86</f>
        <v>151394</v>
      </c>
      <c r="G81" s="13">
        <f t="shared" ref="G81:J81" si="14">G83+G86</f>
        <v>10123</v>
      </c>
      <c r="H81" s="13">
        <f t="shared" si="14"/>
        <v>10123</v>
      </c>
      <c r="I81" s="13">
        <f t="shared" si="14"/>
        <v>0</v>
      </c>
      <c r="J81" s="13">
        <f t="shared" si="14"/>
        <v>10123</v>
      </c>
      <c r="K81" s="11"/>
    </row>
    <row r="82" spans="1:11" x14ac:dyDescent="0.2">
      <c r="A82" s="8"/>
      <c r="B82" s="8"/>
      <c r="C82" s="19" t="s">
        <v>32</v>
      </c>
      <c r="D82" s="10"/>
      <c r="E82" s="15"/>
      <c r="F82" s="14"/>
      <c r="G82" s="14"/>
      <c r="H82" s="14"/>
      <c r="I82" s="14"/>
      <c r="J82" s="14"/>
      <c r="K82" s="41" t="s">
        <v>42</v>
      </c>
    </row>
    <row r="83" spans="1:11" x14ac:dyDescent="0.2">
      <c r="A83" s="8"/>
      <c r="B83" s="8"/>
      <c r="C83" s="36" t="s">
        <v>38</v>
      </c>
      <c r="D83" s="10"/>
      <c r="E83" s="15" t="s">
        <v>29</v>
      </c>
      <c r="F83" s="14">
        <v>86394</v>
      </c>
      <c r="G83" s="14">
        <v>7623</v>
      </c>
      <c r="H83" s="14">
        <v>7623</v>
      </c>
      <c r="I83" s="14">
        <v>0</v>
      </c>
      <c r="J83" s="14">
        <v>7623</v>
      </c>
      <c r="K83" s="41" t="s">
        <v>42</v>
      </c>
    </row>
    <row r="84" spans="1:11" ht="22.5" x14ac:dyDescent="0.2">
      <c r="A84" s="8"/>
      <c r="B84" s="8"/>
      <c r="C84" s="36"/>
      <c r="D84" s="10" t="s">
        <v>20</v>
      </c>
      <c r="E84" s="46" t="s">
        <v>117</v>
      </c>
      <c r="F84" s="14">
        <v>76230</v>
      </c>
      <c r="G84" s="14">
        <v>7623</v>
      </c>
      <c r="H84" s="14">
        <v>7623</v>
      </c>
      <c r="I84" s="14">
        <v>0</v>
      </c>
      <c r="J84" s="14">
        <v>7623</v>
      </c>
      <c r="K84" s="41" t="s">
        <v>42</v>
      </c>
    </row>
    <row r="85" spans="1:11" x14ac:dyDescent="0.2">
      <c r="A85" s="8"/>
      <c r="B85" s="8"/>
      <c r="C85" s="36"/>
      <c r="D85" s="10" t="s">
        <v>10</v>
      </c>
      <c r="E85" s="46" t="s">
        <v>73</v>
      </c>
      <c r="F85" s="14">
        <v>10164</v>
      </c>
      <c r="G85" s="14">
        <v>0</v>
      </c>
      <c r="H85" s="14">
        <v>0</v>
      </c>
      <c r="I85" s="14">
        <v>0</v>
      </c>
      <c r="J85" s="14">
        <v>0</v>
      </c>
      <c r="K85" s="41" t="s">
        <v>42</v>
      </c>
    </row>
    <row r="86" spans="1:11" x14ac:dyDescent="0.2">
      <c r="A86" s="8"/>
      <c r="B86" s="8"/>
      <c r="C86" s="36" t="s">
        <v>41</v>
      </c>
      <c r="D86" s="10" t="s">
        <v>19</v>
      </c>
      <c r="E86" s="46" t="s">
        <v>91</v>
      </c>
      <c r="F86" s="14">
        <v>65000</v>
      </c>
      <c r="G86" s="14">
        <v>2500</v>
      </c>
      <c r="H86" s="14">
        <v>2500</v>
      </c>
      <c r="I86" s="14">
        <v>0</v>
      </c>
      <c r="J86" s="14">
        <v>2500</v>
      </c>
      <c r="K86" s="41" t="s">
        <v>42</v>
      </c>
    </row>
    <row r="87" spans="1:11" ht="22.5" x14ac:dyDescent="0.2">
      <c r="A87" s="11">
        <v>12</v>
      </c>
      <c r="B87" s="11" t="s">
        <v>118</v>
      </c>
      <c r="C87" s="20" t="s">
        <v>119</v>
      </c>
      <c r="D87" s="21"/>
      <c r="E87" s="22" t="s">
        <v>29</v>
      </c>
      <c r="F87" s="13">
        <f>F89</f>
        <v>265884</v>
      </c>
      <c r="G87" s="13">
        <f t="shared" ref="G87:J87" si="15">G89</f>
        <v>278208</v>
      </c>
      <c r="H87" s="13">
        <f t="shared" si="15"/>
        <v>325680</v>
      </c>
      <c r="I87" s="13">
        <f t="shared" si="15"/>
        <v>0</v>
      </c>
      <c r="J87" s="13">
        <f t="shared" si="15"/>
        <v>325680</v>
      </c>
      <c r="K87" s="13"/>
    </row>
    <row r="88" spans="1:11" x14ac:dyDescent="0.2">
      <c r="A88" s="8"/>
      <c r="B88" s="8"/>
      <c r="C88" s="19" t="s">
        <v>32</v>
      </c>
      <c r="D88" s="10"/>
      <c r="E88" s="15"/>
      <c r="F88" s="14"/>
      <c r="G88" s="14"/>
      <c r="H88" s="14"/>
      <c r="I88" s="14"/>
      <c r="J88" s="14"/>
      <c r="K88" s="41" t="s">
        <v>42</v>
      </c>
    </row>
    <row r="89" spans="1:11" x14ac:dyDescent="0.2">
      <c r="A89" s="8"/>
      <c r="B89" s="8"/>
      <c r="C89" s="36" t="s">
        <v>35</v>
      </c>
      <c r="D89" s="10" t="s">
        <v>120</v>
      </c>
      <c r="E89" s="9" t="s">
        <v>121</v>
      </c>
      <c r="F89" s="14">
        <v>265884</v>
      </c>
      <c r="G89" s="14">
        <v>278208</v>
      </c>
      <c r="H89" s="14">
        <v>325680</v>
      </c>
      <c r="I89" s="14"/>
      <c r="J89" s="14">
        <v>325680</v>
      </c>
      <c r="K89" s="41" t="s">
        <v>42</v>
      </c>
    </row>
    <row r="90" spans="1:11" ht="22.5" x14ac:dyDescent="0.2">
      <c r="A90" s="11">
        <v>13</v>
      </c>
      <c r="B90" s="11" t="s">
        <v>123</v>
      </c>
      <c r="C90" s="20" t="s">
        <v>122</v>
      </c>
      <c r="D90" s="21"/>
      <c r="E90" s="22" t="s">
        <v>29</v>
      </c>
      <c r="F90" s="13">
        <f>F92+F93</f>
        <v>248715</v>
      </c>
      <c r="G90" s="13">
        <f t="shared" ref="G90:J90" si="16">G92+G93</f>
        <v>273673</v>
      </c>
      <c r="H90" s="13">
        <f t="shared" si="16"/>
        <v>304755</v>
      </c>
      <c r="I90" s="13">
        <f t="shared" si="16"/>
        <v>0</v>
      </c>
      <c r="J90" s="13">
        <f t="shared" si="16"/>
        <v>354462</v>
      </c>
      <c r="K90" s="11"/>
    </row>
    <row r="91" spans="1:11" x14ac:dyDescent="0.2">
      <c r="A91" s="8"/>
      <c r="B91" s="8"/>
      <c r="C91" s="19" t="s">
        <v>32</v>
      </c>
      <c r="D91" s="10"/>
      <c r="E91" s="15"/>
      <c r="F91" s="14"/>
      <c r="G91" s="14"/>
      <c r="H91" s="14"/>
      <c r="I91" s="14"/>
      <c r="J91" s="14"/>
      <c r="K91" s="41" t="s">
        <v>42</v>
      </c>
    </row>
    <row r="92" spans="1:11" x14ac:dyDescent="0.2">
      <c r="A92" s="8"/>
      <c r="B92" s="8"/>
      <c r="C92" s="36" t="s">
        <v>35</v>
      </c>
      <c r="D92" s="10" t="s">
        <v>120</v>
      </c>
      <c r="E92" s="9" t="s">
        <v>121</v>
      </c>
      <c r="F92" s="14">
        <v>155772</v>
      </c>
      <c r="G92" s="14">
        <v>230700</v>
      </c>
      <c r="H92" s="14">
        <v>277824</v>
      </c>
      <c r="I92" s="14"/>
      <c r="J92" s="14">
        <v>326592</v>
      </c>
      <c r="K92" s="41" t="s">
        <v>42</v>
      </c>
    </row>
    <row r="93" spans="1:11" x14ac:dyDescent="0.2">
      <c r="A93" s="8"/>
      <c r="B93" s="8"/>
      <c r="C93" s="36" t="s">
        <v>41</v>
      </c>
      <c r="D93" s="10" t="s">
        <v>13</v>
      </c>
      <c r="E93" s="46" t="s">
        <v>14</v>
      </c>
      <c r="F93" s="14">
        <v>92943</v>
      </c>
      <c r="G93" s="14">
        <v>42973</v>
      </c>
      <c r="H93" s="14">
        <v>26931</v>
      </c>
      <c r="I93" s="14"/>
      <c r="J93" s="14">
        <v>27870</v>
      </c>
      <c r="K93" s="41" t="s">
        <v>42</v>
      </c>
    </row>
    <row r="94" spans="1:11" ht="33.75" x14ac:dyDescent="0.2">
      <c r="A94" s="11">
        <v>14</v>
      </c>
      <c r="B94" s="11" t="s">
        <v>124</v>
      </c>
      <c r="C94" s="20" t="s">
        <v>125</v>
      </c>
      <c r="D94" s="21"/>
      <c r="E94" s="22" t="s">
        <v>29</v>
      </c>
      <c r="F94" s="13">
        <f>F96</f>
        <v>107811</v>
      </c>
      <c r="G94" s="13">
        <f t="shared" ref="G94:J94" si="17">G96</f>
        <v>0</v>
      </c>
      <c r="H94" s="13">
        <f t="shared" si="17"/>
        <v>0</v>
      </c>
      <c r="I94" s="13">
        <f t="shared" si="17"/>
        <v>0</v>
      </c>
      <c r="J94" s="13">
        <f t="shared" si="17"/>
        <v>0</v>
      </c>
      <c r="K94" s="11">
        <v>2018</v>
      </c>
    </row>
    <row r="95" spans="1:11" x14ac:dyDescent="0.2">
      <c r="A95" s="8"/>
      <c r="B95" s="8"/>
      <c r="C95" s="19" t="s">
        <v>32</v>
      </c>
      <c r="D95" s="10"/>
      <c r="E95" s="15"/>
      <c r="F95" s="14"/>
      <c r="G95" s="14"/>
      <c r="H95" s="14"/>
      <c r="I95" s="14"/>
      <c r="J95" s="14"/>
      <c r="K95" s="41" t="s">
        <v>42</v>
      </c>
    </row>
    <row r="96" spans="1:11" ht="22.5" x14ac:dyDescent="0.2">
      <c r="A96" s="8"/>
      <c r="B96" s="8"/>
      <c r="C96" s="36" t="s">
        <v>38</v>
      </c>
      <c r="D96" s="10" t="s">
        <v>20</v>
      </c>
      <c r="E96" s="9" t="s">
        <v>117</v>
      </c>
      <c r="F96" s="14">
        <v>107811</v>
      </c>
      <c r="G96" s="14"/>
      <c r="H96" s="14"/>
      <c r="I96" s="14"/>
      <c r="J96" s="14"/>
      <c r="K96" s="41" t="s">
        <v>42</v>
      </c>
    </row>
    <row r="97" spans="1:11" ht="22.5" x14ac:dyDescent="0.2">
      <c r="A97" s="11">
        <v>15</v>
      </c>
      <c r="B97" s="11" t="s">
        <v>126</v>
      </c>
      <c r="C97" s="20" t="s">
        <v>127</v>
      </c>
      <c r="D97" s="21"/>
      <c r="E97" s="22" t="s">
        <v>29</v>
      </c>
      <c r="F97" s="13">
        <f>F99+F100+F103+F107</f>
        <v>2549119</v>
      </c>
      <c r="G97" s="13">
        <f t="shared" ref="G97:J97" si="18">G99+G100+G103+G107</f>
        <v>324000</v>
      </c>
      <c r="H97" s="13">
        <f t="shared" si="18"/>
        <v>324000</v>
      </c>
      <c r="I97" s="13">
        <f t="shared" si="18"/>
        <v>0</v>
      </c>
      <c r="J97" s="13">
        <f t="shared" si="18"/>
        <v>324000</v>
      </c>
      <c r="K97" s="11"/>
    </row>
    <row r="98" spans="1:11" x14ac:dyDescent="0.2">
      <c r="A98" s="8"/>
      <c r="B98" s="8"/>
      <c r="C98" s="19" t="s">
        <v>32</v>
      </c>
      <c r="D98" s="10"/>
      <c r="E98" s="15"/>
      <c r="F98" s="14"/>
      <c r="G98" s="14"/>
      <c r="H98" s="14"/>
      <c r="I98" s="14"/>
      <c r="J98" s="14"/>
      <c r="K98" s="41" t="s">
        <v>42</v>
      </c>
    </row>
    <row r="99" spans="1:11" x14ac:dyDescent="0.2">
      <c r="A99" s="8"/>
      <c r="B99" s="8"/>
      <c r="C99" s="36" t="s">
        <v>128</v>
      </c>
      <c r="D99" s="10" t="s">
        <v>5</v>
      </c>
      <c r="E99" s="9" t="s">
        <v>6</v>
      </c>
      <c r="F99" s="14">
        <v>35000</v>
      </c>
      <c r="G99" s="14">
        <v>0</v>
      </c>
      <c r="H99" s="14">
        <v>0</v>
      </c>
      <c r="I99" s="14"/>
      <c r="J99" s="14">
        <v>0</v>
      </c>
      <c r="K99" s="41" t="s">
        <v>42</v>
      </c>
    </row>
    <row r="100" spans="1:11" x14ac:dyDescent="0.2">
      <c r="A100" s="8"/>
      <c r="B100" s="8"/>
      <c r="C100" s="36" t="s">
        <v>129</v>
      </c>
      <c r="D100" s="10"/>
      <c r="E100" s="15" t="s">
        <v>29</v>
      </c>
      <c r="F100" s="14">
        <f>F101+F102</f>
        <v>1139036</v>
      </c>
      <c r="G100" s="14">
        <f t="shared" ref="G100:J100" si="19">G101+G102</f>
        <v>324000</v>
      </c>
      <c r="H100" s="14">
        <f t="shared" si="19"/>
        <v>324000</v>
      </c>
      <c r="I100" s="14">
        <f t="shared" si="19"/>
        <v>0</v>
      </c>
      <c r="J100" s="14">
        <f t="shared" si="19"/>
        <v>324000</v>
      </c>
      <c r="K100" s="41" t="s">
        <v>42</v>
      </c>
    </row>
    <row r="101" spans="1:11" x14ac:dyDescent="0.2">
      <c r="A101" s="8"/>
      <c r="B101" s="8"/>
      <c r="C101" s="36"/>
      <c r="D101" s="10" t="s">
        <v>131</v>
      </c>
      <c r="E101" s="46" t="s">
        <v>132</v>
      </c>
      <c r="F101" s="14">
        <v>324000</v>
      </c>
      <c r="G101" s="14">
        <v>324000</v>
      </c>
      <c r="H101" s="14">
        <v>324000</v>
      </c>
      <c r="I101" s="14"/>
      <c r="J101" s="14">
        <v>324000</v>
      </c>
      <c r="K101" s="41" t="s">
        <v>42</v>
      </c>
    </row>
    <row r="102" spans="1:11" ht="33.75" x14ac:dyDescent="0.2">
      <c r="A102" s="8"/>
      <c r="B102" s="8"/>
      <c r="C102" s="36"/>
      <c r="D102" s="10" t="s">
        <v>133</v>
      </c>
      <c r="E102" s="46" t="s">
        <v>134</v>
      </c>
      <c r="F102" s="14">
        <v>815036</v>
      </c>
      <c r="G102" s="14">
        <v>0</v>
      </c>
      <c r="H102" s="14">
        <v>0</v>
      </c>
      <c r="I102" s="14"/>
      <c r="J102" s="14">
        <v>0</v>
      </c>
      <c r="K102" s="41" t="s">
        <v>42</v>
      </c>
    </row>
    <row r="103" spans="1:11" x14ac:dyDescent="0.2">
      <c r="A103" s="8"/>
      <c r="B103" s="8"/>
      <c r="C103" s="9" t="s">
        <v>40</v>
      </c>
      <c r="D103" s="10"/>
      <c r="E103" s="15" t="s">
        <v>29</v>
      </c>
      <c r="F103" s="14">
        <f>F104+F105+F106</f>
        <v>290630</v>
      </c>
      <c r="G103" s="14">
        <f t="shared" ref="G103:J103" si="20">G104+G105+G106</f>
        <v>0</v>
      </c>
      <c r="H103" s="14">
        <f t="shared" si="20"/>
        <v>0</v>
      </c>
      <c r="I103" s="14">
        <f t="shared" si="20"/>
        <v>0</v>
      </c>
      <c r="J103" s="14">
        <f t="shared" si="20"/>
        <v>0</v>
      </c>
      <c r="K103" s="41" t="s">
        <v>42</v>
      </c>
    </row>
    <row r="104" spans="1:11" ht="22.5" x14ac:dyDescent="0.2">
      <c r="A104" s="8"/>
      <c r="B104" s="8"/>
      <c r="C104" s="9"/>
      <c r="D104" s="10" t="s">
        <v>21</v>
      </c>
      <c r="E104" s="9" t="s">
        <v>97</v>
      </c>
      <c r="F104" s="14">
        <v>40630</v>
      </c>
      <c r="G104" s="14">
        <v>0</v>
      </c>
      <c r="H104" s="14">
        <v>0</v>
      </c>
      <c r="I104" s="14">
        <v>0</v>
      </c>
      <c r="J104" s="14">
        <v>0</v>
      </c>
      <c r="K104" s="41" t="s">
        <v>42</v>
      </c>
    </row>
    <row r="105" spans="1:11" ht="22.5" x14ac:dyDescent="0.2">
      <c r="A105" s="8"/>
      <c r="B105" s="8"/>
      <c r="C105" s="9"/>
      <c r="D105" s="10" t="s">
        <v>19</v>
      </c>
      <c r="E105" s="9" t="s">
        <v>98</v>
      </c>
      <c r="F105" s="14">
        <v>100000</v>
      </c>
      <c r="G105" s="14">
        <v>0</v>
      </c>
      <c r="H105" s="14">
        <v>0</v>
      </c>
      <c r="I105" s="14">
        <v>0</v>
      </c>
      <c r="J105" s="14">
        <v>0</v>
      </c>
      <c r="K105" s="41" t="s">
        <v>42</v>
      </c>
    </row>
    <row r="106" spans="1:11" x14ac:dyDescent="0.2">
      <c r="A106" s="8"/>
      <c r="B106" s="8"/>
      <c r="C106" s="9"/>
      <c r="D106" s="10" t="s">
        <v>104</v>
      </c>
      <c r="E106" s="9" t="s">
        <v>135</v>
      </c>
      <c r="F106" s="14">
        <v>150000</v>
      </c>
      <c r="G106" s="14">
        <v>0</v>
      </c>
      <c r="H106" s="14">
        <v>0</v>
      </c>
      <c r="I106" s="14">
        <v>0</v>
      </c>
      <c r="J106" s="14">
        <v>0</v>
      </c>
      <c r="K106" s="41" t="s">
        <v>42</v>
      </c>
    </row>
    <row r="107" spans="1:11" x14ac:dyDescent="0.2">
      <c r="A107" s="8"/>
      <c r="B107" s="8"/>
      <c r="C107" s="9" t="s">
        <v>130</v>
      </c>
      <c r="D107" s="10"/>
      <c r="E107" s="15" t="s">
        <v>29</v>
      </c>
      <c r="F107" s="14">
        <v>1084453</v>
      </c>
      <c r="G107" s="14">
        <v>0</v>
      </c>
      <c r="H107" s="14">
        <v>0</v>
      </c>
      <c r="I107" s="14"/>
      <c r="J107" s="14">
        <v>0</v>
      </c>
      <c r="K107" s="41" t="s">
        <v>42</v>
      </c>
    </row>
    <row r="108" spans="1:11" ht="22.5" x14ac:dyDescent="0.2">
      <c r="A108" s="8"/>
      <c r="B108" s="8"/>
      <c r="C108" s="9"/>
      <c r="D108" s="10" t="s">
        <v>21</v>
      </c>
      <c r="E108" s="9" t="s">
        <v>136</v>
      </c>
      <c r="F108" s="14">
        <v>694586</v>
      </c>
      <c r="G108" s="14">
        <v>0</v>
      </c>
      <c r="H108" s="14">
        <v>0</v>
      </c>
      <c r="I108" s="14"/>
      <c r="J108" s="14"/>
      <c r="K108" s="41" t="s">
        <v>42</v>
      </c>
    </row>
    <row r="109" spans="1:11" x14ac:dyDescent="0.2">
      <c r="A109" s="8"/>
      <c r="B109" s="8"/>
      <c r="C109" s="9"/>
      <c r="D109" s="10" t="s">
        <v>137</v>
      </c>
      <c r="E109" s="9" t="s">
        <v>138</v>
      </c>
      <c r="F109" s="14">
        <v>389867</v>
      </c>
      <c r="G109" s="14">
        <v>0</v>
      </c>
      <c r="H109" s="14">
        <v>0</v>
      </c>
      <c r="I109" s="14"/>
      <c r="J109" s="14"/>
      <c r="K109" s="41" t="s">
        <v>42</v>
      </c>
    </row>
    <row r="110" spans="1:11" ht="22.5" x14ac:dyDescent="0.2">
      <c r="A110" s="11">
        <v>16</v>
      </c>
      <c r="B110" s="11" t="s">
        <v>139</v>
      </c>
      <c r="C110" s="20" t="s">
        <v>140</v>
      </c>
      <c r="D110" s="21"/>
      <c r="E110" s="22" t="s">
        <v>29</v>
      </c>
      <c r="F110" s="13">
        <f>F112+F113+F117+F124+F123+F122</f>
        <v>115466727</v>
      </c>
      <c r="G110" s="13">
        <f t="shared" ref="G110:J110" si="21">G112+G113+G117+G124+G123+G122</f>
        <v>184494368</v>
      </c>
      <c r="H110" s="13">
        <f t="shared" si="21"/>
        <v>257809581</v>
      </c>
      <c r="I110" s="13">
        <f t="shared" si="21"/>
        <v>0</v>
      </c>
      <c r="J110" s="13">
        <f t="shared" si="21"/>
        <v>355470905</v>
      </c>
      <c r="K110" s="11"/>
    </row>
    <row r="111" spans="1:11" x14ac:dyDescent="0.2">
      <c r="A111" s="8"/>
      <c r="B111" s="8"/>
      <c r="C111" s="19" t="s">
        <v>32</v>
      </c>
      <c r="D111" s="10"/>
      <c r="E111" s="15"/>
      <c r="F111" s="14"/>
      <c r="G111" s="14"/>
      <c r="H111" s="14"/>
      <c r="I111" s="14"/>
      <c r="J111" s="14"/>
      <c r="K111" s="41" t="s">
        <v>42</v>
      </c>
    </row>
    <row r="112" spans="1:11" ht="22.5" x14ac:dyDescent="0.2">
      <c r="A112" s="8"/>
      <c r="B112" s="8"/>
      <c r="C112" s="36" t="s">
        <v>141</v>
      </c>
      <c r="D112" s="10" t="s">
        <v>131</v>
      </c>
      <c r="E112" s="9" t="s">
        <v>143</v>
      </c>
      <c r="F112" s="14">
        <v>13644</v>
      </c>
      <c r="G112" s="14">
        <v>27288</v>
      </c>
      <c r="H112" s="14">
        <v>51681</v>
      </c>
      <c r="I112" s="14"/>
      <c r="J112" s="14">
        <v>51681</v>
      </c>
      <c r="K112" s="41" t="s">
        <v>42</v>
      </c>
    </row>
    <row r="113" spans="1:11" x14ac:dyDescent="0.2">
      <c r="A113" s="8"/>
      <c r="B113" s="8"/>
      <c r="C113" s="36" t="s">
        <v>38</v>
      </c>
      <c r="D113" s="10"/>
      <c r="E113" s="15" t="s">
        <v>29</v>
      </c>
      <c r="F113" s="14">
        <f>F114+F115+F116</f>
        <v>132132</v>
      </c>
      <c r="G113" s="14">
        <f t="shared" ref="G113:J113" si="22">G114+G115+G116</f>
        <v>264264</v>
      </c>
      <c r="H113" s="14">
        <f t="shared" si="22"/>
        <v>500490</v>
      </c>
      <c r="I113" s="14">
        <f t="shared" si="22"/>
        <v>0</v>
      </c>
      <c r="J113" s="14">
        <f t="shared" si="22"/>
        <v>500490</v>
      </c>
      <c r="K113" s="41" t="s">
        <v>42</v>
      </c>
    </row>
    <row r="114" spans="1:11" x14ac:dyDescent="0.2">
      <c r="A114" s="8"/>
      <c r="B114" s="8"/>
      <c r="C114" s="36"/>
      <c r="D114" s="10" t="s">
        <v>1</v>
      </c>
      <c r="E114" s="46" t="s">
        <v>2</v>
      </c>
      <c r="F114" s="14">
        <v>23677</v>
      </c>
      <c r="G114" s="14">
        <v>47354</v>
      </c>
      <c r="H114" s="14">
        <v>89684</v>
      </c>
      <c r="I114" s="14"/>
      <c r="J114" s="14">
        <v>89684</v>
      </c>
      <c r="K114" s="41" t="s">
        <v>42</v>
      </c>
    </row>
    <row r="115" spans="1:11" x14ac:dyDescent="0.2">
      <c r="A115" s="8"/>
      <c r="B115" s="8"/>
      <c r="C115" s="36"/>
      <c r="D115" s="10" t="s">
        <v>3</v>
      </c>
      <c r="E115" s="46" t="s">
        <v>4</v>
      </c>
      <c r="F115" s="14">
        <v>9220</v>
      </c>
      <c r="G115" s="14">
        <v>18440</v>
      </c>
      <c r="H115" s="14">
        <v>34924</v>
      </c>
      <c r="I115" s="14"/>
      <c r="J115" s="14">
        <v>34924</v>
      </c>
      <c r="K115" s="41" t="s">
        <v>42</v>
      </c>
    </row>
    <row r="116" spans="1:11" x14ac:dyDescent="0.2">
      <c r="A116" s="8"/>
      <c r="B116" s="8"/>
      <c r="C116" s="36"/>
      <c r="D116" s="10" t="s">
        <v>144</v>
      </c>
      <c r="E116" s="46" t="s">
        <v>145</v>
      </c>
      <c r="F116" s="14">
        <v>99235</v>
      </c>
      <c r="G116" s="14">
        <v>198470</v>
      </c>
      <c r="H116" s="14">
        <v>375882</v>
      </c>
      <c r="I116" s="14"/>
      <c r="J116" s="14">
        <v>375882</v>
      </c>
      <c r="K116" s="41" t="s">
        <v>42</v>
      </c>
    </row>
    <row r="117" spans="1:11" x14ac:dyDescent="0.2">
      <c r="A117" s="8"/>
      <c r="B117" s="8"/>
      <c r="C117" s="9" t="s">
        <v>35</v>
      </c>
      <c r="D117" s="10"/>
      <c r="E117" s="15" t="s">
        <v>29</v>
      </c>
      <c r="F117" s="14">
        <f>F118+F119+F120+F121</f>
        <v>1307237</v>
      </c>
      <c r="G117" s="14">
        <f t="shared" ref="G117:J117" si="23">G118+G119+G120+G121</f>
        <v>2614474</v>
      </c>
      <c r="H117" s="14">
        <f t="shared" si="23"/>
        <v>4951553</v>
      </c>
      <c r="I117" s="14">
        <f t="shared" si="23"/>
        <v>0</v>
      </c>
      <c r="J117" s="14">
        <f t="shared" si="23"/>
        <v>4951553</v>
      </c>
      <c r="K117" s="41" t="s">
        <v>42</v>
      </c>
    </row>
    <row r="118" spans="1:11" ht="22.5" x14ac:dyDescent="0.2">
      <c r="A118" s="8"/>
      <c r="B118" s="8"/>
      <c r="C118" s="9"/>
      <c r="D118" s="10" t="s">
        <v>146</v>
      </c>
      <c r="E118" s="9" t="s">
        <v>147</v>
      </c>
      <c r="F118" s="14">
        <v>2239</v>
      </c>
      <c r="G118" s="14">
        <v>4478</v>
      </c>
      <c r="H118" s="14">
        <v>8481</v>
      </c>
      <c r="I118" s="14"/>
      <c r="J118" s="14">
        <v>8481</v>
      </c>
      <c r="K118" s="41" t="s">
        <v>42</v>
      </c>
    </row>
    <row r="119" spans="1:11" x14ac:dyDescent="0.2">
      <c r="A119" s="8"/>
      <c r="B119" s="8"/>
      <c r="C119" s="9"/>
      <c r="D119" s="10" t="s">
        <v>148</v>
      </c>
      <c r="E119" s="9" t="s">
        <v>149</v>
      </c>
      <c r="F119" s="14">
        <v>904036</v>
      </c>
      <c r="G119" s="14">
        <v>1808072</v>
      </c>
      <c r="H119" s="14">
        <v>3424308</v>
      </c>
      <c r="I119" s="14"/>
      <c r="J119" s="14">
        <v>3424308</v>
      </c>
      <c r="K119" s="41" t="s">
        <v>42</v>
      </c>
    </row>
    <row r="120" spans="1:11" ht="33.75" x14ac:dyDescent="0.2">
      <c r="A120" s="8"/>
      <c r="B120" s="8"/>
      <c r="C120" s="9"/>
      <c r="D120" s="10" t="s">
        <v>150</v>
      </c>
      <c r="E120" s="9" t="s">
        <v>151</v>
      </c>
      <c r="F120" s="14">
        <v>188262</v>
      </c>
      <c r="G120" s="14">
        <v>376524</v>
      </c>
      <c r="H120" s="14">
        <v>713099</v>
      </c>
      <c r="I120" s="14"/>
      <c r="J120" s="14">
        <v>713099</v>
      </c>
      <c r="K120" s="41" t="s">
        <v>42</v>
      </c>
    </row>
    <row r="121" spans="1:11" x14ac:dyDescent="0.2">
      <c r="A121" s="8"/>
      <c r="B121" s="8"/>
      <c r="C121" s="9"/>
      <c r="D121" s="10" t="s">
        <v>152</v>
      </c>
      <c r="E121" s="9" t="s">
        <v>153</v>
      </c>
      <c r="F121" s="14">
        <v>212700</v>
      </c>
      <c r="G121" s="14">
        <v>425400</v>
      </c>
      <c r="H121" s="14">
        <v>805665</v>
      </c>
      <c r="I121" s="14"/>
      <c r="J121" s="14">
        <v>805665</v>
      </c>
      <c r="K121" s="41" t="s">
        <v>42</v>
      </c>
    </row>
    <row r="122" spans="1:11" x14ac:dyDescent="0.2">
      <c r="A122" s="8"/>
      <c r="B122" s="8"/>
      <c r="C122" s="9" t="s">
        <v>142</v>
      </c>
      <c r="D122" s="10" t="s">
        <v>18</v>
      </c>
      <c r="E122" s="9" t="s">
        <v>154</v>
      </c>
      <c r="F122" s="14">
        <v>666945</v>
      </c>
      <c r="G122" s="14">
        <v>1333890</v>
      </c>
      <c r="H122" s="14">
        <v>2526254</v>
      </c>
      <c r="I122" s="14"/>
      <c r="J122" s="14">
        <v>2526254</v>
      </c>
      <c r="K122" s="41" t="s">
        <v>42</v>
      </c>
    </row>
    <row r="123" spans="1:11" x14ac:dyDescent="0.2">
      <c r="A123" s="8"/>
      <c r="B123" s="8"/>
      <c r="C123" s="9" t="s">
        <v>41</v>
      </c>
      <c r="D123" s="10" t="s">
        <v>13</v>
      </c>
      <c r="E123" s="9" t="s">
        <v>14</v>
      </c>
      <c r="F123" s="14">
        <v>576717</v>
      </c>
      <c r="G123" s="14">
        <v>1153434</v>
      </c>
      <c r="H123" s="14">
        <v>2184489</v>
      </c>
      <c r="I123" s="14"/>
      <c r="J123" s="14">
        <v>2184489</v>
      </c>
      <c r="K123" s="41" t="s">
        <v>42</v>
      </c>
    </row>
    <row r="124" spans="1:11" x14ac:dyDescent="0.2">
      <c r="A124" s="8"/>
      <c r="B124" s="8"/>
      <c r="C124" s="9" t="s">
        <v>31</v>
      </c>
      <c r="D124" s="10"/>
      <c r="E124" s="15" t="s">
        <v>29</v>
      </c>
      <c r="F124" s="14">
        <f>SUM(F125:F135)</f>
        <v>112770052</v>
      </c>
      <c r="G124" s="14">
        <f t="shared" ref="G124:J124" si="24">SUM(G125:G135)</f>
        <v>179101018</v>
      </c>
      <c r="H124" s="14">
        <f>SUM(H125:H135)</f>
        <v>247595114</v>
      </c>
      <c r="I124" s="14">
        <f t="shared" si="24"/>
        <v>0</v>
      </c>
      <c r="J124" s="14">
        <f t="shared" si="24"/>
        <v>345256438</v>
      </c>
      <c r="K124" s="41" t="s">
        <v>42</v>
      </c>
    </row>
    <row r="125" spans="1:11" x14ac:dyDescent="0.2">
      <c r="A125" s="8"/>
      <c r="B125" s="8"/>
      <c r="C125" s="9"/>
      <c r="D125" s="10" t="s">
        <v>155</v>
      </c>
      <c r="E125" s="46" t="s">
        <v>156</v>
      </c>
      <c r="F125" s="14">
        <v>3251191</v>
      </c>
      <c r="G125" s="14">
        <v>6115336</v>
      </c>
      <c r="H125" s="14">
        <v>10213825</v>
      </c>
      <c r="I125" s="14"/>
      <c r="J125" s="14">
        <v>15177248</v>
      </c>
      <c r="K125" s="41" t="s">
        <v>42</v>
      </c>
    </row>
    <row r="126" spans="1:11" ht="22.5" x14ac:dyDescent="0.2">
      <c r="A126" s="8"/>
      <c r="B126" s="8"/>
      <c r="C126" s="9"/>
      <c r="D126" s="10" t="s">
        <v>157</v>
      </c>
      <c r="E126" s="46" t="s">
        <v>158</v>
      </c>
      <c r="F126" s="14">
        <v>11834390</v>
      </c>
      <c r="G126" s="14">
        <v>18172803</v>
      </c>
      <c r="H126" s="14">
        <v>24025635</v>
      </c>
      <c r="I126" s="14"/>
      <c r="J126" s="14">
        <v>33892716</v>
      </c>
      <c r="K126" s="41" t="s">
        <v>42</v>
      </c>
    </row>
    <row r="127" spans="1:11" ht="22.5" x14ac:dyDescent="0.2">
      <c r="A127" s="8"/>
      <c r="B127" s="8"/>
      <c r="C127" s="9"/>
      <c r="D127" s="10" t="s">
        <v>159</v>
      </c>
      <c r="E127" s="46" t="s">
        <v>160</v>
      </c>
      <c r="F127" s="14">
        <v>3461316</v>
      </c>
      <c r="G127" s="14">
        <v>5315172</v>
      </c>
      <c r="H127" s="14">
        <v>7027005</v>
      </c>
      <c r="I127" s="14"/>
      <c r="J127" s="14">
        <v>9912923</v>
      </c>
      <c r="K127" s="41" t="s">
        <v>42</v>
      </c>
    </row>
    <row r="128" spans="1:11" ht="22.5" x14ac:dyDescent="0.2">
      <c r="A128" s="8"/>
      <c r="B128" s="8"/>
      <c r="C128" s="9"/>
      <c r="D128" s="10" t="s">
        <v>161</v>
      </c>
      <c r="E128" s="46" t="s">
        <v>162</v>
      </c>
      <c r="F128" s="14">
        <v>24369507</v>
      </c>
      <c r="G128" s="14">
        <v>37421635</v>
      </c>
      <c r="H128" s="14">
        <v>49473851</v>
      </c>
      <c r="I128" s="14"/>
      <c r="J128" s="14">
        <v>69792254</v>
      </c>
      <c r="K128" s="41" t="s">
        <v>42</v>
      </c>
    </row>
    <row r="129" spans="1:11" ht="22.5" x14ac:dyDescent="0.2">
      <c r="A129" s="8"/>
      <c r="B129" s="8"/>
      <c r="C129" s="9"/>
      <c r="D129" s="10" t="s">
        <v>163</v>
      </c>
      <c r="E129" s="46" t="s">
        <v>164</v>
      </c>
      <c r="F129" s="14">
        <v>38969765</v>
      </c>
      <c r="G129" s="14">
        <v>60985090</v>
      </c>
      <c r="H129" s="14">
        <v>81502458</v>
      </c>
      <c r="I129" s="14"/>
      <c r="J129" s="14">
        <v>114403307</v>
      </c>
      <c r="K129" s="41" t="s">
        <v>42</v>
      </c>
    </row>
    <row r="130" spans="1:11" ht="22.5" x14ac:dyDescent="0.2">
      <c r="A130" s="8"/>
      <c r="B130" s="8"/>
      <c r="C130" s="9"/>
      <c r="D130" s="10" t="s">
        <v>165</v>
      </c>
      <c r="E130" s="46" t="s">
        <v>166</v>
      </c>
      <c r="F130" s="14">
        <v>24540578</v>
      </c>
      <c r="G130" s="14">
        <v>38404373</v>
      </c>
      <c r="H130" s="14">
        <v>51324853</v>
      </c>
      <c r="I130" s="14"/>
      <c r="J130" s="14">
        <v>72043630</v>
      </c>
      <c r="K130" s="41" t="s">
        <v>42</v>
      </c>
    </row>
    <row r="131" spans="1:11" x14ac:dyDescent="0.2">
      <c r="A131" s="8"/>
      <c r="B131" s="8"/>
      <c r="C131" s="9"/>
      <c r="D131" s="10" t="s">
        <v>11</v>
      </c>
      <c r="E131" s="46" t="s">
        <v>167</v>
      </c>
      <c r="F131" s="14">
        <v>108506</v>
      </c>
      <c r="G131" s="14">
        <v>217011</v>
      </c>
      <c r="H131" s="14">
        <v>411002</v>
      </c>
      <c r="I131" s="14"/>
      <c r="J131" s="14">
        <v>513753</v>
      </c>
      <c r="K131" s="41" t="s">
        <v>42</v>
      </c>
    </row>
    <row r="132" spans="1:11" x14ac:dyDescent="0.2">
      <c r="A132" s="8"/>
      <c r="B132" s="8"/>
      <c r="C132" s="9"/>
      <c r="D132" s="10" t="s">
        <v>168</v>
      </c>
      <c r="E132" s="46" t="s">
        <v>169</v>
      </c>
      <c r="F132" s="14">
        <v>253586</v>
      </c>
      <c r="G132" s="14">
        <v>507172</v>
      </c>
      <c r="H132" s="14">
        <v>960545</v>
      </c>
      <c r="I132" s="14"/>
      <c r="J132" s="14">
        <v>1200682</v>
      </c>
      <c r="K132" s="41" t="s">
        <v>42</v>
      </c>
    </row>
    <row r="133" spans="1:11" x14ac:dyDescent="0.2">
      <c r="A133" s="8"/>
      <c r="B133" s="8"/>
      <c r="C133" s="9"/>
      <c r="D133" s="10" t="s">
        <v>22</v>
      </c>
      <c r="E133" s="46" t="s">
        <v>23</v>
      </c>
      <c r="F133" s="14">
        <v>5464288</v>
      </c>
      <c r="G133" s="14">
        <v>10928576</v>
      </c>
      <c r="H133" s="14">
        <v>20697905</v>
      </c>
      <c r="I133" s="14"/>
      <c r="J133" s="14">
        <v>25872382</v>
      </c>
      <c r="K133" s="41" t="s">
        <v>42</v>
      </c>
    </row>
    <row r="134" spans="1:11" x14ac:dyDescent="0.2">
      <c r="A134" s="8"/>
      <c r="B134" s="8"/>
      <c r="C134" s="9"/>
      <c r="D134" s="10" t="s">
        <v>170</v>
      </c>
      <c r="E134" s="46" t="s">
        <v>171</v>
      </c>
      <c r="F134" s="14">
        <v>368187</v>
      </c>
      <c r="G134" s="14">
        <v>736374</v>
      </c>
      <c r="H134" s="14">
        <v>1394638</v>
      </c>
      <c r="I134" s="14"/>
      <c r="J134" s="14">
        <v>1743297</v>
      </c>
      <c r="K134" s="41" t="s">
        <v>42</v>
      </c>
    </row>
    <row r="135" spans="1:11" x14ac:dyDescent="0.2">
      <c r="A135" s="8"/>
      <c r="B135" s="8"/>
      <c r="C135" s="9"/>
      <c r="D135" s="10" t="s">
        <v>172</v>
      </c>
      <c r="E135" s="46" t="s">
        <v>173</v>
      </c>
      <c r="F135" s="14">
        <v>148738</v>
      </c>
      <c r="G135" s="14">
        <v>297476</v>
      </c>
      <c r="H135" s="14">
        <v>563397</v>
      </c>
      <c r="I135" s="14"/>
      <c r="J135" s="14">
        <v>704246</v>
      </c>
      <c r="K135" s="41" t="s">
        <v>42</v>
      </c>
    </row>
    <row r="136" spans="1:11" ht="33.75" x14ac:dyDescent="0.2">
      <c r="A136" s="11">
        <v>17</v>
      </c>
      <c r="B136" s="11" t="s">
        <v>174</v>
      </c>
      <c r="C136" s="20" t="s">
        <v>175</v>
      </c>
      <c r="D136" s="21"/>
      <c r="E136" s="22" t="s">
        <v>29</v>
      </c>
      <c r="F136" s="13">
        <f>F138+F141</f>
        <v>616639</v>
      </c>
      <c r="G136" s="13">
        <f t="shared" ref="G136:J136" si="25">G138+G141</f>
        <v>1466856</v>
      </c>
      <c r="H136" s="13">
        <f t="shared" si="25"/>
        <v>1353759</v>
      </c>
      <c r="I136" s="13">
        <f t="shared" si="25"/>
        <v>0</v>
      </c>
      <c r="J136" s="13">
        <f t="shared" si="25"/>
        <v>1280428</v>
      </c>
      <c r="K136" s="11"/>
    </row>
    <row r="137" spans="1:11" x14ac:dyDescent="0.2">
      <c r="A137" s="8"/>
      <c r="B137" s="8"/>
      <c r="C137" s="19" t="s">
        <v>32</v>
      </c>
      <c r="D137" s="10"/>
      <c r="E137" s="15"/>
      <c r="F137" s="14"/>
      <c r="G137" s="14"/>
      <c r="H137" s="14"/>
      <c r="I137" s="14"/>
      <c r="J137" s="14"/>
      <c r="K137" s="41" t="s">
        <v>42</v>
      </c>
    </row>
    <row r="138" spans="1:11" x14ac:dyDescent="0.2">
      <c r="A138" s="8"/>
      <c r="B138" s="8"/>
      <c r="C138" s="36" t="s">
        <v>41</v>
      </c>
      <c r="D138" s="10"/>
      <c r="E138" s="15" t="s">
        <v>29</v>
      </c>
      <c r="F138" s="14">
        <f>F139+F140</f>
        <v>221783</v>
      </c>
      <c r="G138" s="14">
        <f t="shared" ref="G138:J138" si="26">G139+G140</f>
        <v>86374</v>
      </c>
      <c r="H138" s="14">
        <f t="shared" si="26"/>
        <v>52886</v>
      </c>
      <c r="I138" s="14">
        <f t="shared" si="26"/>
        <v>0</v>
      </c>
      <c r="J138" s="14">
        <f t="shared" si="26"/>
        <v>41986</v>
      </c>
      <c r="K138" s="41" t="s">
        <v>42</v>
      </c>
    </row>
    <row r="139" spans="1:11" x14ac:dyDescent="0.2">
      <c r="A139" s="8"/>
      <c r="B139" s="8"/>
      <c r="C139" s="36"/>
      <c r="D139" s="10" t="s">
        <v>13</v>
      </c>
      <c r="E139" s="9" t="s">
        <v>14</v>
      </c>
      <c r="F139" s="14">
        <v>221783</v>
      </c>
      <c r="G139" s="14">
        <v>80874</v>
      </c>
      <c r="H139" s="14">
        <v>52386</v>
      </c>
      <c r="I139" s="14"/>
      <c r="J139" s="14">
        <v>41486</v>
      </c>
      <c r="K139" s="41"/>
    </row>
    <row r="140" spans="1:11" x14ac:dyDescent="0.2">
      <c r="A140" s="8"/>
      <c r="B140" s="8"/>
      <c r="C140" s="36"/>
      <c r="D140" s="10" t="s">
        <v>176</v>
      </c>
      <c r="E140" s="9" t="s">
        <v>177</v>
      </c>
      <c r="F140" s="14">
        <v>0</v>
      </c>
      <c r="G140" s="14">
        <v>5500</v>
      </c>
      <c r="H140" s="14">
        <v>500</v>
      </c>
      <c r="I140" s="14"/>
      <c r="J140" s="14">
        <v>500</v>
      </c>
      <c r="K140" s="41"/>
    </row>
    <row r="141" spans="1:11" x14ac:dyDescent="0.2">
      <c r="A141" s="8"/>
      <c r="B141" s="8"/>
      <c r="C141" s="36" t="s">
        <v>31</v>
      </c>
      <c r="D141" s="10"/>
      <c r="E141" s="15" t="s">
        <v>29</v>
      </c>
      <c r="F141" s="14">
        <f>F142+F143+F144+F145+F146</f>
        <v>394856</v>
      </c>
      <c r="G141" s="14">
        <f t="shared" ref="G141:J141" si="27">G142+G143+G144+G145+G146</f>
        <v>1380482</v>
      </c>
      <c r="H141" s="14">
        <f t="shared" si="27"/>
        <v>1300873</v>
      </c>
      <c r="I141" s="14">
        <f t="shared" si="27"/>
        <v>0</v>
      </c>
      <c r="J141" s="14">
        <f t="shared" si="27"/>
        <v>1238442</v>
      </c>
      <c r="K141" s="41" t="s">
        <v>42</v>
      </c>
    </row>
    <row r="142" spans="1:11" ht="22.5" x14ac:dyDescent="0.2">
      <c r="A142" s="8"/>
      <c r="B142" s="8"/>
      <c r="C142" s="9"/>
      <c r="D142" s="10" t="s">
        <v>157</v>
      </c>
      <c r="E142" s="9" t="s">
        <v>158</v>
      </c>
      <c r="F142" s="14">
        <v>0</v>
      </c>
      <c r="G142" s="14">
        <v>12580</v>
      </c>
      <c r="H142" s="14">
        <v>0</v>
      </c>
      <c r="I142" s="14"/>
      <c r="J142" s="14">
        <v>0</v>
      </c>
      <c r="K142" s="41" t="s">
        <v>42</v>
      </c>
    </row>
    <row r="143" spans="1:11" ht="22.5" x14ac:dyDescent="0.2">
      <c r="A143" s="8"/>
      <c r="B143" s="8"/>
      <c r="C143" s="9"/>
      <c r="D143" s="10" t="s">
        <v>159</v>
      </c>
      <c r="E143" s="9" t="s">
        <v>160</v>
      </c>
      <c r="F143" s="14">
        <v>120542</v>
      </c>
      <c r="G143" s="14">
        <v>342147</v>
      </c>
      <c r="H143" s="14">
        <v>342147</v>
      </c>
      <c r="I143" s="14"/>
      <c r="J143" s="14">
        <v>342147</v>
      </c>
      <c r="K143" s="41" t="s">
        <v>42</v>
      </c>
    </row>
    <row r="144" spans="1:11" ht="22.5" x14ac:dyDescent="0.2">
      <c r="A144" s="8"/>
      <c r="B144" s="8"/>
      <c r="C144" s="9"/>
      <c r="D144" s="10" t="s">
        <v>161</v>
      </c>
      <c r="E144" s="9" t="s">
        <v>162</v>
      </c>
      <c r="F144" s="14">
        <v>212314</v>
      </c>
      <c r="G144" s="14">
        <v>727699</v>
      </c>
      <c r="H144" s="14">
        <v>727699</v>
      </c>
      <c r="I144" s="14"/>
      <c r="J144" s="14">
        <v>727699</v>
      </c>
      <c r="K144" s="41" t="s">
        <v>42</v>
      </c>
    </row>
    <row r="145" spans="1:11" x14ac:dyDescent="0.2">
      <c r="A145" s="8"/>
      <c r="B145" s="8"/>
      <c r="C145" s="9"/>
      <c r="D145" s="10" t="s">
        <v>178</v>
      </c>
      <c r="E145" s="9" t="s">
        <v>179</v>
      </c>
      <c r="F145" s="14">
        <v>62000</v>
      </c>
      <c r="G145" s="14">
        <v>217596</v>
      </c>
      <c r="H145" s="14">
        <v>191027</v>
      </c>
      <c r="I145" s="14"/>
      <c r="J145" s="14">
        <v>168596</v>
      </c>
      <c r="K145" s="41" t="s">
        <v>42</v>
      </c>
    </row>
    <row r="146" spans="1:11" x14ac:dyDescent="0.2">
      <c r="A146" s="8"/>
      <c r="B146" s="8"/>
      <c r="C146" s="9"/>
      <c r="D146" s="10" t="s">
        <v>180</v>
      </c>
      <c r="E146" s="9" t="s">
        <v>181</v>
      </c>
      <c r="F146" s="14">
        <v>0</v>
      </c>
      <c r="G146" s="14">
        <v>80460</v>
      </c>
      <c r="H146" s="14">
        <v>40000</v>
      </c>
      <c r="I146" s="14"/>
      <c r="J146" s="14">
        <v>0</v>
      </c>
      <c r="K146" s="41" t="s">
        <v>42</v>
      </c>
    </row>
    <row r="149" spans="1:11" x14ac:dyDescent="0.2">
      <c r="C149" s="7" t="s">
        <v>184</v>
      </c>
      <c r="J149" s="16" t="s">
        <v>30</v>
      </c>
    </row>
    <row r="153" spans="1:11" x14ac:dyDescent="0.2">
      <c r="A153" s="40"/>
      <c r="B153" s="40"/>
    </row>
    <row r="154" spans="1:11" x14ac:dyDescent="0.2">
      <c r="A154" s="40" t="s">
        <v>186</v>
      </c>
      <c r="B154" s="40"/>
    </row>
    <row r="155" spans="1:11" ht="40.5" customHeight="1" x14ac:dyDescent="0.2">
      <c r="A155" s="58" t="s">
        <v>43</v>
      </c>
      <c r="B155" s="58"/>
    </row>
  </sheetData>
  <mergeCells count="6">
    <mergeCell ref="A8:E8"/>
    <mergeCell ref="A155:B155"/>
    <mergeCell ref="G1:K2"/>
    <mergeCell ref="A4:K4"/>
    <mergeCell ref="D7:E7"/>
    <mergeCell ref="F6:H6"/>
  </mergeCells>
  <pageMargins left="0.31496062992125984" right="0.31496062992125984" top="0.35433070866141736" bottom="0.94488188976377963" header="0.31496062992125984" footer="0.31496062992125984"/>
  <pageSetup paperSize="9" scale="6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FMZinop02_160817_PP</dc:title>
  <dc:creator>klinta.stafecka@fm.gov.lv</dc:creator>
  <cp:keywords>2.pielikums informatīvajam ziņojumam "Informatīvais ziņojums par par valsts budžeta prioritārajiem pasākumiem 2018., 2019. un 2020.gadam"</cp:keywords>
  <cp:lastModifiedBy>Zaiga Puškina</cp:lastModifiedBy>
  <cp:lastPrinted>2017-08-15T13:28:21Z</cp:lastPrinted>
  <dcterms:created xsi:type="dcterms:W3CDTF">2016-07-27T10:07:23Z</dcterms:created>
  <dcterms:modified xsi:type="dcterms:W3CDTF">2017-11-08T12:09:20Z</dcterms:modified>
</cp:coreProperties>
</file>