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5200" windowHeight="11835"/>
  </bookViews>
  <sheets>
    <sheet name="Sheet1" sheetId="1" r:id="rId1"/>
  </sheets>
  <definedNames>
    <definedName name="_xlnm.Print_Titles" localSheetId="0">Sheet1!$7:$9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3" i="1" l="1"/>
  <c r="J383" i="1"/>
  <c r="I383" i="1"/>
  <c r="H383" i="1"/>
  <c r="G383" i="1"/>
  <c r="F383" i="1"/>
  <c r="J290" i="1"/>
  <c r="I290" i="1"/>
  <c r="H290" i="1"/>
  <c r="G290" i="1"/>
  <c r="F290" i="1"/>
  <c r="J268" i="1"/>
  <c r="I268" i="1"/>
  <c r="H268" i="1"/>
  <c r="G268" i="1"/>
  <c r="F268" i="1"/>
  <c r="J247" i="1"/>
  <c r="I247" i="1"/>
  <c r="H247" i="1"/>
  <c r="G247" i="1"/>
  <c r="F247" i="1"/>
  <c r="J233" i="1"/>
  <c r="I233" i="1"/>
  <c r="H233" i="1"/>
  <c r="G233" i="1"/>
  <c r="F233" i="1"/>
  <c r="J201" i="1"/>
  <c r="I201" i="1"/>
  <c r="H201" i="1"/>
  <c r="G201" i="1"/>
  <c r="F201" i="1"/>
  <c r="J181" i="1"/>
  <c r="I181" i="1"/>
  <c r="H181" i="1"/>
  <c r="G181" i="1"/>
  <c r="F181" i="1"/>
  <c r="J154" i="1"/>
  <c r="I154" i="1"/>
  <c r="H154" i="1"/>
  <c r="G154" i="1"/>
  <c r="F154" i="1"/>
  <c r="J145" i="1"/>
  <c r="J125" i="1" s="1"/>
  <c r="J10" i="1" s="1"/>
  <c r="I145" i="1"/>
  <c r="H145" i="1"/>
  <c r="G145" i="1"/>
  <c r="F145" i="1"/>
  <c r="J133" i="1"/>
  <c r="H133" i="1"/>
  <c r="G133" i="1"/>
  <c r="F133" i="1"/>
  <c r="F125" i="1" s="1"/>
  <c r="F10" i="1" s="1"/>
  <c r="I125" i="1"/>
  <c r="H125" i="1"/>
  <c r="G125" i="1"/>
  <c r="J93" i="1"/>
  <c r="I93" i="1"/>
  <c r="H93" i="1"/>
  <c r="G93" i="1"/>
  <c r="F93" i="1"/>
  <c r="J89" i="1"/>
  <c r="I89" i="1"/>
  <c r="H89" i="1"/>
  <c r="G89" i="1"/>
  <c r="F89" i="1"/>
  <c r="J85" i="1"/>
  <c r="I85" i="1"/>
  <c r="H85" i="1"/>
  <c r="G85" i="1"/>
  <c r="F85" i="1"/>
  <c r="J82" i="1"/>
  <c r="I82" i="1"/>
  <c r="H82" i="1"/>
  <c r="G82" i="1"/>
  <c r="G60" i="1" s="1"/>
  <c r="F82" i="1"/>
  <c r="J75" i="1"/>
  <c r="I75" i="1"/>
  <c r="H75" i="1"/>
  <c r="H60" i="1" s="1"/>
  <c r="G75" i="1"/>
  <c r="F75" i="1"/>
  <c r="J69" i="1"/>
  <c r="I69" i="1"/>
  <c r="I60" i="1" s="1"/>
  <c r="H69" i="1"/>
  <c r="G69" i="1"/>
  <c r="F69" i="1"/>
  <c r="J63" i="1"/>
  <c r="I63" i="1"/>
  <c r="H63" i="1"/>
  <c r="G63" i="1"/>
  <c r="F63" i="1"/>
  <c r="J60" i="1"/>
  <c r="F60" i="1"/>
  <c r="J50" i="1"/>
  <c r="I50" i="1"/>
  <c r="H50" i="1"/>
  <c r="G50" i="1"/>
  <c r="F50" i="1"/>
  <c r="J40" i="1"/>
  <c r="I40" i="1"/>
  <c r="H40" i="1"/>
  <c r="G40" i="1"/>
  <c r="F40" i="1"/>
  <c r="J34" i="1"/>
  <c r="H34" i="1"/>
  <c r="G34" i="1"/>
  <c r="F34" i="1"/>
  <c r="F29" i="1"/>
  <c r="H25" i="1"/>
  <c r="G25" i="1"/>
  <c r="F25" i="1"/>
  <c r="J20" i="1"/>
  <c r="H20" i="1"/>
  <c r="H19" i="1" s="1"/>
  <c r="G20" i="1"/>
  <c r="F20" i="1"/>
  <c r="J19" i="1"/>
  <c r="I19" i="1"/>
  <c r="G19" i="1"/>
  <c r="F19" i="1"/>
  <c r="A15" i="1"/>
  <c r="A16" i="1" s="1"/>
  <c r="A17" i="1" s="1"/>
  <c r="A18" i="1" s="1"/>
  <c r="A20" i="1" s="1"/>
  <c r="A23" i="1" s="1"/>
  <c r="A24" i="1" s="1"/>
  <c r="A25" i="1" s="1"/>
  <c r="A28" i="1" s="1"/>
  <c r="A29" i="1" s="1"/>
  <c r="A32" i="1" s="1"/>
  <c r="A33" i="1" s="1"/>
  <c r="A34" i="1" s="1"/>
  <c r="A37" i="1" s="1"/>
  <c r="A38" i="1" s="1"/>
  <c r="A39" i="1" s="1"/>
  <c r="A41" i="1" s="1"/>
  <c r="A42" i="1" s="1"/>
  <c r="A43" i="1" s="1"/>
  <c r="A44" i="1" s="1"/>
  <c r="A45" i="1" s="1"/>
  <c r="A46" i="1" s="1"/>
  <c r="A47" i="1" s="1"/>
  <c r="A48" i="1" s="1"/>
  <c r="A49" i="1" s="1"/>
  <c r="A51" i="1" s="1"/>
  <c r="A52" i="1" s="1"/>
  <c r="A53" i="1" s="1"/>
  <c r="A54" i="1" s="1"/>
  <c r="A55" i="1" s="1"/>
  <c r="A56" i="1" s="1"/>
  <c r="A57" i="1" s="1"/>
  <c r="A58" i="1" s="1"/>
  <c r="A59" i="1" s="1"/>
  <c r="A61" i="1" s="1"/>
  <c r="A62" i="1" s="1"/>
  <c r="A63" i="1" s="1"/>
  <c r="J14" i="1"/>
  <c r="I14" i="1"/>
  <c r="H14" i="1"/>
  <c r="G14" i="1"/>
  <c r="G10" i="1" s="1"/>
  <c r="F14" i="1"/>
  <c r="A13" i="1"/>
  <c r="J11" i="1"/>
  <c r="I11" i="1"/>
  <c r="I10" i="1" s="1"/>
  <c r="H11" i="1"/>
  <c r="G11" i="1"/>
  <c r="F11" i="1"/>
  <c r="H10" i="1" l="1"/>
</calcChain>
</file>

<file path=xl/sharedStrings.xml><?xml version="1.0" encoding="utf-8"?>
<sst xmlns="http://schemas.openxmlformats.org/spreadsheetml/2006/main" count="1224" uniqueCount="752">
  <si>
    <t>01.04.00</t>
  </si>
  <si>
    <t>Diplomātiskās misijas ārvalstīs</t>
  </si>
  <si>
    <t>06.01.00</t>
  </si>
  <si>
    <t>Valsts policija</t>
  </si>
  <si>
    <t>10.00.00</t>
  </si>
  <si>
    <t>Valsts robežsardzes darbība</t>
  </si>
  <si>
    <t>11_01_P</t>
  </si>
  <si>
    <t>11_02_P</t>
  </si>
  <si>
    <t>97.00.00</t>
  </si>
  <si>
    <t>Nozaru vadība un politikas plānošana</t>
  </si>
  <si>
    <t>11_03_P</t>
  </si>
  <si>
    <t>11_04_P</t>
  </si>
  <si>
    <t>Attīstības sadarbības projektu īstenošana, sniedzot ieguldījumu drošības un stabilitātes veicināšanā Eiropas kaimiņu reģionos</t>
  </si>
  <si>
    <t>07.00.00</t>
  </si>
  <si>
    <t>Attīstības sadarbības projekti un starptautiskā palīdzība</t>
  </si>
  <si>
    <t>11_05_P</t>
  </si>
  <si>
    <t>12_01_P</t>
  </si>
  <si>
    <t>26.01.00</t>
  </si>
  <si>
    <t>Iekšējais tirgus un patērētāju tiesību aizsardzība</t>
  </si>
  <si>
    <t>12_02_P</t>
  </si>
  <si>
    <t>26.02.00</t>
  </si>
  <si>
    <t>Konkurences politikas ieviešana</t>
  </si>
  <si>
    <t>12_03_P</t>
  </si>
  <si>
    <t>32.03.00</t>
  </si>
  <si>
    <t>Atbalsts mājokļiem</t>
  </si>
  <si>
    <t>12_04_P</t>
  </si>
  <si>
    <t>29.02.00</t>
  </si>
  <si>
    <t>Elektroenerģijas lietotāju atbalsts</t>
  </si>
  <si>
    <t>12_05_P</t>
  </si>
  <si>
    <t>28.00.00</t>
  </si>
  <si>
    <t>13_01_P</t>
  </si>
  <si>
    <t>13_02_P</t>
  </si>
  <si>
    <t>39.02.00</t>
  </si>
  <si>
    <t>Izložu un azartspēļu organizēšanas un norises uzraudzība</t>
  </si>
  <si>
    <t>13_03_P</t>
  </si>
  <si>
    <t>33.00.00</t>
  </si>
  <si>
    <t>Valsts ieņēmumu un muitas politikas nodrošināšana</t>
  </si>
  <si>
    <t>13_04_P</t>
  </si>
  <si>
    <t>04.01.00</t>
  </si>
  <si>
    <t>Ieslodzījuma vietas</t>
  </si>
  <si>
    <t>Ugunsdrošība, glābšana un civilā aizsardzība</t>
  </si>
  <si>
    <t>14_01_P</t>
  </si>
  <si>
    <t>14_02_P</t>
  </si>
  <si>
    <t>40.02.00</t>
  </si>
  <si>
    <t>Nekustamais īpašums un centralizētais iepirkums</t>
  </si>
  <si>
    <t>14_03_P</t>
  </si>
  <si>
    <t>09.00.00</t>
  </si>
  <si>
    <t>Drošības policijas darbība</t>
  </si>
  <si>
    <t>14_04_P</t>
  </si>
  <si>
    <t>14_05_P</t>
  </si>
  <si>
    <t>01.00.00</t>
  </si>
  <si>
    <t>20.00.00</t>
  </si>
  <si>
    <t>Kultūrizglītība</t>
  </si>
  <si>
    <t>15_01_P</t>
  </si>
  <si>
    <t>22.02.00</t>
  </si>
  <si>
    <t>15_02_P</t>
  </si>
  <si>
    <t>05.02.00</t>
  </si>
  <si>
    <t>Zinātnes bāzes finansējums</t>
  </si>
  <si>
    <t>05.12.00</t>
  </si>
  <si>
    <t>Valsts pētījumu programmas</t>
  </si>
  <si>
    <t>15_03_P</t>
  </si>
  <si>
    <t>09.09.00</t>
  </si>
  <si>
    <t>Sporta federācijas un sporta pasākumi</t>
  </si>
  <si>
    <t>09.17.00</t>
  </si>
  <si>
    <t>Dotācija komandu sporta spēļu izlašu nodrošināšanai</t>
  </si>
  <si>
    <t>09.21.00</t>
  </si>
  <si>
    <t>Augstas klases sasniegumu sports</t>
  </si>
  <si>
    <t>09.25.00</t>
  </si>
  <si>
    <t>Dotācija biedrībai "Latvijas Paralimpiskā komiteja" pielāgotā sporta attīstībai</t>
  </si>
  <si>
    <t>15_04_P</t>
  </si>
  <si>
    <t>04.00.00</t>
  </si>
  <si>
    <t>Valsts valodas politika un pārvalde</t>
  </si>
  <si>
    <t>15_05_P</t>
  </si>
  <si>
    <t>21.00.00</t>
  </si>
  <si>
    <t>Jaunatnes politikas valsts programma</t>
  </si>
  <si>
    <t>02.00.00</t>
  </si>
  <si>
    <t>Valsts programma bērnu un ģimenes stāvokļa uzlabošanai</t>
  </si>
  <si>
    <t>22_02_P</t>
  </si>
  <si>
    <t>22_03_P</t>
  </si>
  <si>
    <t>22_04_P</t>
  </si>
  <si>
    <t>19.03.00</t>
  </si>
  <si>
    <t>Filmu nozare</t>
  </si>
  <si>
    <t>19.07.00</t>
  </si>
  <si>
    <t>Mākslas un literatūra</t>
  </si>
  <si>
    <t>Kultūras mantojums</t>
  </si>
  <si>
    <t>22_05_P</t>
  </si>
  <si>
    <t>18_01_P</t>
  </si>
  <si>
    <t>04.05.00</t>
  </si>
  <si>
    <t>Valsts sociālās apdrošināšanas aģentūras speciālais budžets</t>
  </si>
  <si>
    <t>18_02_P</t>
  </si>
  <si>
    <t>Alternatīvo ģimenes aprūpes formu attīstība</t>
  </si>
  <si>
    <t>Valsts atbalsts sociālajai apdrošināšanai</t>
  </si>
  <si>
    <t>04.04.00</t>
  </si>
  <si>
    <t>Invaliditātes, maternitātes un slimības speciālais budžets</t>
  </si>
  <si>
    <t>20.01.00</t>
  </si>
  <si>
    <t>Valsts sociālie pabalsti</t>
  </si>
  <si>
    <t>18_03_P</t>
  </si>
  <si>
    <t>05.01.00</t>
  </si>
  <si>
    <t>Sociālās rehabilitācijas valsts programmas</t>
  </si>
  <si>
    <t>18_04_P</t>
  </si>
  <si>
    <t>05.03.00</t>
  </si>
  <si>
    <t>Aprūpe valsts sociālās aprūpes institūcijās</t>
  </si>
  <si>
    <t>18_05_P</t>
  </si>
  <si>
    <t>03_01_P</t>
  </si>
  <si>
    <t>Ministru kabineta darbības nodrošināšana, valsts pārvaldes politika</t>
  </si>
  <si>
    <t>03_02_P</t>
  </si>
  <si>
    <t>08_01_P</t>
  </si>
  <si>
    <t>Latvijas NVO fonda un latviešu valodas apguves programmas</t>
  </si>
  <si>
    <t>08_02_P</t>
  </si>
  <si>
    <t>03.00.00</t>
  </si>
  <si>
    <t>Reemigrācijas atbalsta programma</t>
  </si>
  <si>
    <t>08_03_P</t>
  </si>
  <si>
    <t>17_01_P</t>
  </si>
  <si>
    <t>23.06.00</t>
  </si>
  <si>
    <t>Valsts autoceļu pārvaldīšana, uzturēšana un atjaunošana</t>
  </si>
  <si>
    <t>17_02_P</t>
  </si>
  <si>
    <t>17_03_P</t>
  </si>
  <si>
    <t>31.04.00</t>
  </si>
  <si>
    <t>Maksa par dzelzceļa infrastruktūras lietošanu</t>
  </si>
  <si>
    <t>17_04_P</t>
  </si>
  <si>
    <t>Kompensācijas par abonētās preses piegādi un saistību izpildi</t>
  </si>
  <si>
    <t>17_05_P</t>
  </si>
  <si>
    <t>19_02_P</t>
  </si>
  <si>
    <t>04.03.00</t>
  </si>
  <si>
    <t>Probācijas īstenošana</t>
  </si>
  <si>
    <t>19_03_P</t>
  </si>
  <si>
    <t>19_04_P</t>
  </si>
  <si>
    <t>03.04.00</t>
  </si>
  <si>
    <t>Tiesu ekspertīžu veikšana</t>
  </si>
  <si>
    <t>09.01.00</t>
  </si>
  <si>
    <t>Valsts valodas aizsardzība</t>
  </si>
  <si>
    <t>19_05_P</t>
  </si>
  <si>
    <t>Juridisko personu reģistrācija</t>
  </si>
  <si>
    <t>02.04.00</t>
  </si>
  <si>
    <t>Rezidentu apmācība</t>
  </si>
  <si>
    <t>29_01_P</t>
  </si>
  <si>
    <t>Ambulatoro veselības aprūpes pakalpojumu pieejamības uzlabošana</t>
  </si>
  <si>
    <t>29_02_P</t>
  </si>
  <si>
    <t>Stacionāro veselības aprūpes pakalpojumu pieejamības uzlabošana</t>
  </si>
  <si>
    <t>29_03_P</t>
  </si>
  <si>
    <t>Rezidentu apmācības nodrošināšana</t>
  </si>
  <si>
    <t>29_04_P</t>
  </si>
  <si>
    <t>Kompensējamo medikamentu un materiālu sistēmas un centralizēti iepērkamo medikamentu un materiālu sistēmas uzlabošana</t>
  </si>
  <si>
    <t>33.03.00</t>
  </si>
  <si>
    <t>Kompensējamo medikamentu un materiālu apmaksāšana</t>
  </si>
  <si>
    <t>33.04.00</t>
  </si>
  <si>
    <t>Centralizēta medikamentu un materiālu iegāde</t>
  </si>
  <si>
    <t>29_05_P</t>
  </si>
  <si>
    <t>Norēķini  par Latvijas iedzīvotājiem ES sociālā nodrošinājuma sistēmu  ietvaros citās ES un EEZ dalībvalstīs sniegtajiem veselības aprūpes pakalpojumiem</t>
  </si>
  <si>
    <t>21_01_P</t>
  </si>
  <si>
    <t>21.02.00</t>
  </si>
  <si>
    <t>23.01.00</t>
  </si>
  <si>
    <t>Valsts vides dienests</t>
  </si>
  <si>
    <t>Meteoroloģija un bīstamo atkritumu pārvaldība</t>
  </si>
  <si>
    <t>21_02_P</t>
  </si>
  <si>
    <t>Mērķdotācijas pašvaldību uzņēmējdarbības infrastruktūras uzlabošanai</t>
  </si>
  <si>
    <t>30.00.00</t>
  </si>
  <si>
    <t>21_03_P</t>
  </si>
  <si>
    <t>24.08.00</t>
  </si>
  <si>
    <t>Nacionālo parku darbības nodrošināšana</t>
  </si>
  <si>
    <t>32.00.00</t>
  </si>
  <si>
    <t>Valsts reģionālās attīstības politikas īstenošana</t>
  </si>
  <si>
    <t>21_04_P</t>
  </si>
  <si>
    <t>21_05_P</t>
  </si>
  <si>
    <t>16_01_P</t>
  </si>
  <si>
    <t>Sabiedriskā finansējuma administrēšana un valsts uzraudzība lauksaimniecībā</t>
  </si>
  <si>
    <t>16_02_P</t>
  </si>
  <si>
    <t>Meža ugunsdrošības uzraudzības un ugunsdzēsības funkcijas nodrošināšana</t>
  </si>
  <si>
    <t>Meža resursu valsts uzraudzība</t>
  </si>
  <si>
    <t>16_03_P</t>
  </si>
  <si>
    <t>Valsts uzraudzības stiprināšana pārtikas aprites un veterinārajā jomā</t>
  </si>
  <si>
    <t>Pārtikas drošības un veterinārmedicīnas valsts uzraudzība un kontrole</t>
  </si>
  <si>
    <t>20.02.00</t>
  </si>
  <si>
    <t>Pārtikas aprites un veterinārmedicīnas valsts uzraudzības laboratoriskie izmeklējumi</t>
  </si>
  <si>
    <t>16_04_P</t>
  </si>
  <si>
    <t>27.00.00</t>
  </si>
  <si>
    <t>Augu veselība un augu aprites uzraudzība</t>
  </si>
  <si>
    <t>16_05_P</t>
  </si>
  <si>
    <t>N.p.k.</t>
  </si>
  <si>
    <t>Budžeta programmas (apakšprogrammas) kods un nosaukums</t>
  </si>
  <si>
    <t>2018.gads</t>
  </si>
  <si>
    <t>2019.gads</t>
  </si>
  <si>
    <r>
      <t xml:space="preserve">Nepieciešamais finansējums, </t>
    </r>
    <r>
      <rPr>
        <i/>
        <sz val="8"/>
        <color theme="1"/>
        <rFont val="Arial"/>
        <family val="2"/>
        <charset val="186"/>
      </rPr>
      <t>euro</t>
    </r>
  </si>
  <si>
    <t>11.Ārlietu ministrija kopā:</t>
  </si>
  <si>
    <t>13.Finanšu ministrija kopā:</t>
  </si>
  <si>
    <t>14.Iekšlietu ministrija kopā:</t>
  </si>
  <si>
    <t>15.Izglītības un zinātnes ministrija kopā:</t>
  </si>
  <si>
    <t>22.Kultūras ministrija kopā:</t>
  </si>
  <si>
    <t>18.Labklājības ministrija kopā:</t>
  </si>
  <si>
    <t>03.Ministru kabinets kopā:</t>
  </si>
  <si>
    <t>08.Sabiedrības integrācijas fonds kopā:</t>
  </si>
  <si>
    <t>17.Satiksmes ministrija kopā:</t>
  </si>
  <si>
    <t>19.Tieslietu ministrija kopā:</t>
  </si>
  <si>
    <t>29.Veselības ministrija kopā:</t>
  </si>
  <si>
    <t>21.Vides aizsardzības un reģionālās attīstības ministrija kopā:</t>
  </si>
  <si>
    <t>D.Reizniece-Ozola</t>
  </si>
  <si>
    <t>2020.gads</t>
  </si>
  <si>
    <t>16.Zemkopības ministrija kopā:</t>
  </si>
  <si>
    <t>24.01.00</t>
  </si>
  <si>
    <t>T. 67095438
klinta.stafecka@fm.gov.lv</t>
  </si>
  <si>
    <t>Ministriju un citu centrālo valsts iestāžu iesniegtie pieprasījumi prioritārajiem pasākumiem</t>
  </si>
  <si>
    <t>1.pielikums informatīvajam ziņojumam "Informatīvais ziņojums par par valsts budžeta prioritārajiem pasākumiem 2018., 2019. un 2020.gadam"</t>
  </si>
  <si>
    <t>turpmākā laikposmā līdz pasākuma pabeigšanai 
(ja tas ir terminēts)</t>
  </si>
  <si>
    <t>Pasākuma pabeigšanas gads
(ja tas ir terminēts)</t>
  </si>
  <si>
    <t>turpmāk katru gadu
(ja pasākums nav terminēts)</t>
  </si>
  <si>
    <t>Prioritāra pasākuma kods</t>
  </si>
  <si>
    <t>Prioritāra pasākuma nosaukums</t>
  </si>
  <si>
    <t xml:space="preserve">Ministru kabineta un Ministru prezidenta darba tehniskais nodrošinājums </t>
  </si>
  <si>
    <t xml:space="preserve">Ministru kabineta ēkas ( Brīvības bulvāris 36) lietošanas drošība un vides aizsardzība  </t>
  </si>
  <si>
    <t>08_04_P</t>
  </si>
  <si>
    <t>Sabiedrības saliedētība</t>
  </si>
  <si>
    <t>Atbalsts diasporai mītnes zemēs un remigrantiem</t>
  </si>
  <si>
    <t>Pētījums par NVO sektora attīstību</t>
  </si>
  <si>
    <t>Pretdiskriminācijas politikas uzraudzība</t>
  </si>
  <si>
    <t>11_06_P</t>
  </si>
  <si>
    <t>11_07_P</t>
  </si>
  <si>
    <t>11_08_P</t>
  </si>
  <si>
    <t>11_09_P</t>
  </si>
  <si>
    <t>11_10_P</t>
  </si>
  <si>
    <t>11_11_P</t>
  </si>
  <si>
    <t>11_12_P</t>
  </si>
  <si>
    <t xml:space="preserve">Informācijas tehnoloģiju iekārtu un programmatūras uzturēšanas izdevumi </t>
  </si>
  <si>
    <t>Latvijas Ārpolitikas institūta darbības nodrošināšana</t>
  </si>
  <si>
    <t>Latvijas diplomātiskā un konsulārā dienesta stiprināšana Latvijas drošības un ekonomisko pamatinterešu aizstāvībai</t>
  </si>
  <si>
    <t>Latvijas diplomātisko un konsulāro pārstāvniecību ārzemēs projekti kultūras, izglītības, pētniecības, ekonomikas un sporta jomās diasporas organizāciju atbalstam</t>
  </si>
  <si>
    <t>Latvijas institūts</t>
  </si>
  <si>
    <t>Latvijas prezidentūra Kodolmateriālu piegādātāju grupā 2018-2019</t>
  </si>
  <si>
    <t>Latvijas prezidentūrai BJVP (no 2018.g. vidus - 2019.g. vidum) un BMP (2019.gadā)</t>
  </si>
  <si>
    <t xml:space="preserve">Latvijas Republikas diplomātisko un konsulāro pārstāvniecību telpu, drošības sistēmu un materiāltehniskais nodrošinājums </t>
  </si>
  <si>
    <t>Starptautiskās sadarbības īstenošana un attīstīšana hibrīdā apdraudējuma novēršanai</t>
  </si>
  <si>
    <t xml:space="preserve">Starptautiskās situācijas attīstības un tās radīto seku pārvarēšana, Latvijas ārpolitisko izvirzīto mērķu sasniegšana, tai skaitā veicinot reģionālo iniciatīvu attīstību </t>
  </si>
  <si>
    <t>Vēstniecības AAE pielāgošana visu konsulāro funkciju veikšanai, kā arī vēstniecības Īrijā telpu izbūve atbilstoši drošības prasībām</t>
  </si>
  <si>
    <t>kopā:</t>
  </si>
  <si>
    <t>01.01.00</t>
  </si>
  <si>
    <t>Centrālais aparāts</t>
  </si>
  <si>
    <t>06.00.00</t>
  </si>
  <si>
    <t>12_06_P</t>
  </si>
  <si>
    <t>12_07_P</t>
  </si>
  <si>
    <t>12_08_P</t>
  </si>
  <si>
    <t>12_09_P</t>
  </si>
  <si>
    <t>Elektroenerģijas lietotāju atbalsta nodrošināšana</t>
  </si>
  <si>
    <t>Konkurences padomes kritiskās kapacitātes uzlabošana un izaugsmes nodrošināšana</t>
  </si>
  <si>
    <t>Efektīva tirgus uzraudzība konkurētspējīgu un drošu preču un pakalpojumu attīstībai</t>
  </si>
  <si>
    <t>Valsts līdzfinansējums dzīvojamās telpas atbrīvošanas pabalsta nodrošināšanā denacionalizēto namu īrniekiem</t>
  </si>
  <si>
    <t>Maksas pakalpojumu kompensācija un pakāpeniskā nomas maksas noteikšana</t>
  </si>
  <si>
    <t>Ekonomikas ministrijas ēkas Brīvības ielā 55 remonts</t>
  </si>
  <si>
    <t>Valsts dzīvojamo māju un dzīvokļu privatizācijas procesa pabeigšana un valsts dzīvokļu īpašumu pārvaldīšana</t>
  </si>
  <si>
    <t>Jauna īres dzīvojamā fonda attīstība</t>
  </si>
  <si>
    <t>Esošā dzīvojamā fonda uzlabošana</t>
  </si>
  <si>
    <t>35.00.00</t>
  </si>
  <si>
    <t>13_05_P</t>
  </si>
  <si>
    <t>13_06_P</t>
  </si>
  <si>
    <t>13_07_P</t>
  </si>
  <si>
    <t>13_08_P</t>
  </si>
  <si>
    <t>13_09_P</t>
  </si>
  <si>
    <t>Valsts nodokļu politikas pamatnostādņu 2018.-2021.gadam ieviešana Valsts ieņēmumu dienestā</t>
  </si>
  <si>
    <t>Apvienotas nodokļu un muitas policijas izveidošana un Iekšējās drošības daļas pakļautības maiņas īstenošana</t>
  </si>
  <si>
    <t>Analītiskās kapacitātes stiprināšana nodokļu ieņēmumu, riska vadības un nodokļu maksātāju segmentēšanas jomās</t>
  </si>
  <si>
    <t>Nodokļu informācijas pakalpojumu modernizācija</t>
  </si>
  <si>
    <t>Otra VID datu centra izveide</t>
  </si>
  <si>
    <t>Grāmatvedības uzskaites funkcijas centralizēšana</t>
  </si>
  <si>
    <t>Interaktīvo azartspēļu un izložu uzraudzības pilnveidošana un finansējuma nodrošināšana Izložu un azartspēļu uzraudzības inspekcijai  4. Noziedzīgi iegūtu līdzekļu legalizācijas un terorisma finansēšanas novēršanas direktīvas prasību izpildei</t>
  </si>
  <si>
    <t>VID ierēdņu un darbinieku atbilstoša motivēšana stratēģisko mērķu sasniegšanai</t>
  </si>
  <si>
    <t>Iekšējā audita politikas centralizētā vadības rīka izveide</t>
  </si>
  <si>
    <t>31.01.00</t>
  </si>
  <si>
    <t>Budžeta izpilde</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</si>
  <si>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</si>
  <si>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</si>
  <si>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</si>
  <si>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</si>
  <si>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</si>
  <si>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</si>
  <si>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</si>
  <si>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</si>
  <si>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</si>
  <si>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</si>
  <si>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</si>
  <si>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</si>
  <si>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</si>
  <si>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</si>
  <si>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</si>
  <si>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</si>
  <si>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</si>
  <si>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</si>
  <si>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</si>
  <si>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</si>
  <si>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</si>
  <si>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</si>
  <si>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</si>
  <si>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</si>
  <si>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</si>
  <si>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</si>
  <si>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</si>
  <si>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</si>
  <si>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</si>
  <si>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</si>
  <si>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</si>
  <si>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</si>
  <si>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</si>
  <si>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</si>
  <si>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</si>
  <si>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</si>
  <si>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</si>
  <si>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</si>
  <si>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</si>
  <si>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Latvijas Republikas, Krievijas Federācijas un Baltkrievijas  Republikas valsts robežas izbūve</t>
  </si>
  <si>
    <t xml:space="preserve">Latvijas Republikas valsts robežas uzturēšana </t>
  </si>
  <si>
    <t>Nodrošināt informācijas sistēmu iegādi, ieviešanu un uzturēšanu un tehnisko līdzekļu iegādi un uzturēšanu efektīvai iekšējās un ārējās drošības mērķu īstenošani.</t>
  </si>
  <si>
    <t>Iekšlietu ministrijas Informācijas centra darbinieku atlīdzības palielinājums, lai nodrošinātu konkurētspējīgu darba samaksu Informācijas centrā strādājošajiem</t>
  </si>
  <si>
    <t xml:space="preserve">Investīciju projektu īstenošanai nepieciešamās publiskās un privātās partnerības dokumentācijas sagatavošana
projektu dokumentācijas sagatavošana </t>
  </si>
  <si>
    <t xml:space="preserve">Drošības policijas kapacitātes stiprināšana </t>
  </si>
  <si>
    <t>Paredzēto uzdevumu un pasākumu realizēšana "Bērnu noziedzības novēršanas un bērnu aizsardzības pret noziedzīgu nodarījumu pamatnostādnēs 2013-2019"</t>
  </si>
  <si>
    <t>Valsts policijas pasākumi kibernoziegumu apkarošanas jomā</t>
  </si>
  <si>
    <t>Valsts policijas pretterorisma vienības "OMEGA" nodrošinājums un apmācības</t>
  </si>
  <si>
    <t>Iekšlietu ministrijas iestāžu funkciju izpildei nepieciešamo IKT resursu atjaunošana un uzturēšana</t>
  </si>
  <si>
    <t xml:space="preserve">Speciālo ugunsdzēsības un glābšanas transportlīdzekļu un speciālās tehnikas (t.sk. laivas ar dzinēju un to transportēšanas piekabes glābšanas darbiem uz ūdens) iegāde </t>
  </si>
  <si>
    <t>Nekustamā īpašuma uzturēšanas un apsaimniekošanas nodrošināšana</t>
  </si>
  <si>
    <t>Valsts policijas Kriminālistikas pārvaldes kapacitātes celšana un attīstība</t>
  </si>
  <si>
    <t>Īpaši aizsargājama cietušā tiesību nodrošinājums kriminālprocesā</t>
  </si>
  <si>
    <t>Valsts policijas īslaicīgo aizturēšanas vietu infrastruktūras uzlabošana</t>
  </si>
  <si>
    <t>Speciālo uzdevumu bataljons</t>
  </si>
  <si>
    <t>Kriminālprocesa informācijas sistēmas pilnveidošana atbilstoši grozījumiem Kriminālprocesa likumā</t>
  </si>
  <si>
    <t>Organizētās noziedzības novēršanas un apkarošanas plāna realizācija</t>
  </si>
  <si>
    <t>Valsts policijas attīstības koncepcija</t>
  </si>
  <si>
    <t>Valsts noslēpuma aizsardzības pasākumu uzlabošana</t>
  </si>
  <si>
    <t xml:space="preserve">Bezpilota gaisa kuģu (dronu) iegāde </t>
  </si>
  <si>
    <t>Amatpersonu ar speciālajām dienesta pakāpēm nodrošināšana ar  speciālajiem aizsargapģērbiem un  tiem paredzēto žāvēšanas skapju iegāde</t>
  </si>
  <si>
    <t>Valsts robežsardzes amatpersonu ar speciālajām dienesta pakāpēm nodrošināšana ar formas tērpiem</t>
  </si>
  <si>
    <t>Robežsargu skaita blīvumu uz "zaļās" robežas palielināšana atkarībā no pastāvošajiem riska faktoriem (233 amatpersonas) un VRS patstāvīgās ātrās reaģēšanas grupas izveidošana (21 amatpersona)</t>
  </si>
  <si>
    <t xml:space="preserve">Skenēšanas ierīces iegāde VRS Kriminālizmeklēšanas pārvaldes vajadzībām </t>
  </si>
  <si>
    <t>Valsts robežsardzes koledžas objektu renovācija</t>
  </si>
  <si>
    <t>Valsts robežsardzes koledžas Kinoloģijas dienesta Kinoloģijas centra paplašināšana un modernizācija</t>
  </si>
  <si>
    <t>Uzlabot Valsts robežsardzes mobilitāti, nomainot esošos sauszemes transportlīdzekļus ar jauniem</t>
  </si>
  <si>
    <t>Sakaru torņu būvniecība un aprīkošana ar videokamerām</t>
  </si>
  <si>
    <t xml:space="preserve">IKT sistēmas uzturēšana un pilnveidošana (RAIS 2009, REIS 2002 uzlabošana Nacionālā slepenā tīkla (NST) izveidošana) </t>
  </si>
  <si>
    <t xml:space="preserve">Kuģa RK-03 “TIIRA” dokošana (galvenā dzinēja un reverss reduktoru iegāde) </t>
  </si>
  <si>
    <t>Novecojušās datortehnikas nomaiņa,  datortīkla uzlabošana, videonovērošanas sistēmas uzlabošana Valsts robežsardzes koledžā</t>
  </si>
  <si>
    <t>Aizturēto ārzemnieku un patvēruma meklētāju uzturēšanas izdevumi</t>
  </si>
  <si>
    <t>Patvēruma procedūras nodrošināšana atbilstoši noteiktajām prasībām pēc Rīcības plāna ieviešanas termiņa beigām</t>
  </si>
  <si>
    <t>Materiālās palīdzības piešķiršana repatrianta statusu saņēmušām personām</t>
  </si>
  <si>
    <t>Depo ēku Rūpniecības ielā 2, Smiltenē, Rīgas ielā 20, Ērgļos, Dzirnavu ielā 2, Apē, Ventas ielā 2, Skrundā  uzturēšanas nodrošināšana</t>
  </si>
  <si>
    <t>Īpašuma tiesību sakārtošana un nostiprināšana zemesgrāmatā</t>
  </si>
  <si>
    <t xml:space="preserve">Ārējās robežas infrastruktūras nekustamā īpašuma objektu un robežapsardzībā izmantojamo kuģošanas līdzekļu atbalsta bāzes tehniskā stāvokļa uzlabošana </t>
  </si>
  <si>
    <t>Sporta kompleksa remonts, taktiskā poligona un šautuves izbūve policijas amatpersonu apmācībām</t>
  </si>
  <si>
    <t>Valsts ugunsdzēsības un glābšanas dienesta garāžu pārbūve</t>
  </si>
  <si>
    <t xml:space="preserve">Izveidotājai telpu gaisa dzesēšanas sistēmai Iekšlietu ministrijas ēku kompleksa Čiekurkalna 1.līnijā 1 k-1, Rīgā, 1. un 4.korpusā nomas maksa un elektroenerģijas patēriņa pieauguma segšanai </t>
  </si>
  <si>
    <t>Ar Iekšlietu ministrijas ēku kompleksa Čiekurkalna 1.līnijā 1 k-10, k-11 un k-15, Rīgā būvniecību saistītās izmaksas</t>
  </si>
  <si>
    <t>Valsts policijas iecirkņu telpu pielāgošana nepilngadīgo cietušo un liecinieku pratināšanai</t>
  </si>
  <si>
    <t>Valsts policijas iecirkņa Brīvības laukumā 19, Tukumā restaurācija un pārbūve</t>
  </si>
  <si>
    <t>02.03.00</t>
  </si>
  <si>
    <t>Vienotās sakaru un informācijas sistēmas uzturēšana un vadība</t>
  </si>
  <si>
    <t xml:space="preserve">02.03.00 </t>
  </si>
  <si>
    <t xml:space="preserve">06.01.00 </t>
  </si>
  <si>
    <t>11.01.00</t>
  </si>
  <si>
    <t>Pilsonības un migrācijas lietu pārvalde</t>
  </si>
  <si>
    <t>15_06_P</t>
  </si>
  <si>
    <t>15_07_P</t>
  </si>
  <si>
    <t>15_08_P</t>
  </si>
  <si>
    <t>15_09_P</t>
  </si>
  <si>
    <t>15_10_P</t>
  </si>
  <si>
    <t>15_11_P</t>
  </si>
  <si>
    <t>15_12_P</t>
  </si>
  <si>
    <t>15_13_P</t>
  </si>
  <si>
    <t>15_14_P</t>
  </si>
  <si>
    <t>15_15_P</t>
  </si>
  <si>
    <t>15_17_P</t>
  </si>
  <si>
    <t>15_18_P</t>
  </si>
  <si>
    <t>15_19_P</t>
  </si>
  <si>
    <t>15_20_P</t>
  </si>
  <si>
    <t>IZM padotībā esošo augstākās izglītības iestāžu pedagogu darba samaksas palielinājums</t>
  </si>
  <si>
    <t xml:space="preserve">Par vispārējās izglītības pedagogu, kuri trīs gadus pirms pensionēšanās vecuma sasniegšanas un līdz priekšlaicīgas pensionēšanās vecumam pašvaldību dibināto skolu likvidācijas vai reorganizācijas gadījumā zaudē darbu, sociālā atbalsta sistēmas izveidi </t>
  </si>
  <si>
    <t>Atbalsts latviskajai izglītībai diasporā un latviešu valodas un kultūras apguvei ārvalstu augstskolās</t>
  </si>
  <si>
    <t>Valsts pētījumu programmu finansējuma palielināšana, t.sk. latviešu un lībiešu valodas un kultūrvides izpēte un saglabāšana</t>
  </si>
  <si>
    <t>Fundamentālo un lietišķo pētījumu projektu programmas darbības nodrošināšana</t>
  </si>
  <si>
    <t>Valsts funkciju sporta nozarē izpildes nodrošināšana nemainīgā līmenī</t>
  </si>
  <si>
    <t>Nodrošināt atbalsta mehānismu  jaunatnes organizācijām un paredzēt papildus valsts budžeta finansējumu to darbības nodrošināšanai</t>
  </si>
  <si>
    <t>Mācību līdzekļu nodrošināšana kompetenču pieejā balstīta vispārējās izglītības satura īstenošanas uzsākšanai</t>
  </si>
  <si>
    <t xml:space="preserve">Skolēnu, kas atgriezušies no ārzemēm (reemigrējuši),  iekļaušana kopējā Latvijas izglītības sistēmā  </t>
  </si>
  <si>
    <t>Papildu valsts budžeta finansētās studiju vietu STEM jomās un izglītības tematiskajā jomā “sociālā labklājība”</t>
  </si>
  <si>
    <t>Valstiskās piederības veicināšanas programma latviešu un krievvalodīgiem jauniešiem „KOPĀ”</t>
  </si>
  <si>
    <t>Sadarbības programmas ar Ķīnu izveide augstākās izglītības, zinātnes un tehnoloģiju jomā.</t>
  </si>
  <si>
    <t>Zinātnes bāzes finansējuma nodrošināšana pilnā apmērā</t>
  </si>
  <si>
    <t xml:space="preserve">Personu, kurām nepieciešama starptautiskā aizsardzība, pārvietošanai un uzņemšanai Latvijā paredzēto pasākumu turpināšanu 2018.,2019. un 2020.gadam </t>
  </si>
  <si>
    <t>XVIII Baltijas valstu studentu dziesmu un deju svētki "Gaudeamus"</t>
  </si>
  <si>
    <t>Finansējums 1 amata vietai izglītības iestāžu vadītāju profesionālās darbības novērtēšanas nodrošināšanai</t>
  </si>
  <si>
    <t>Finansējuma nodrošināšana 3 amata vietām saskaņā ar 2017.gada 30.martā pieņemto "Psihologu likumu", kas stāsies spēkā 01.01.2018</t>
  </si>
  <si>
    <t>Daugavas stadiona centrālā sporta laukuma (futbols un vieglatlētika) rekonstrukcija</t>
  </si>
  <si>
    <t xml:space="preserve">Latvijas Republikas valdības un Eiropas skolu Konvencijā noteikto saistību izpilde </t>
  </si>
  <si>
    <t>03.01.00</t>
  </si>
  <si>
    <t>Augstskolas</t>
  </si>
  <si>
    <t>03.11.00</t>
  </si>
  <si>
    <t>Koledžas</t>
  </si>
  <si>
    <t>Jauna apakšprogramma</t>
  </si>
  <si>
    <t>Zinātniskās darbības nodrošināšana</t>
  </si>
  <si>
    <t>01.14.00</t>
  </si>
  <si>
    <t>Mācību līdzekļu iegāde</t>
  </si>
  <si>
    <t>01.08.00</t>
  </si>
  <si>
    <t>Vispārējās izglītības atbalsta pasākumi</t>
  </si>
  <si>
    <t>05.00.00</t>
  </si>
  <si>
    <t>02.01.00</t>
  </si>
  <si>
    <t>Profesionālās izglītības programmu īstenošana</t>
  </si>
  <si>
    <t>42.03.00</t>
  </si>
  <si>
    <t>Skolu jaunatnes dziesmu un deju svētki</t>
  </si>
  <si>
    <t>42.07.00</t>
  </si>
  <si>
    <t>Izglītības kvalitātes valsts dienesta darbības nodrošināšana</t>
  </si>
  <si>
    <t>09.04.00</t>
  </si>
  <si>
    <t>Sporta būves</t>
  </si>
  <si>
    <t>ES fondu izdevumu sertifikācija</t>
  </si>
  <si>
    <t>Sadarbība ar Eiropas Pārtikas nekaitīguma iestādi (EFSA), riska zinātniskā novērtēšana, pārtikas uzņēmumu darbības un eksporta veicināšana</t>
  </si>
  <si>
    <t>Augu veselības un augu uzraudzības nodrošināšana</t>
  </si>
  <si>
    <t>Valsts uzraudzības funkcijas tehniskais nodrošinājums informācijas tehnoloģiju jomā</t>
  </si>
  <si>
    <t>Zaļā publiskā iepirkuma līgumu kontrole (pārtikas produktu piegāde un ēdināšanas pakalpojumi)</t>
  </si>
  <si>
    <t>16_06_P</t>
  </si>
  <si>
    <t>Pedagogu darba samaksas reformas ieviešanas finansējums Latvijas Lauksaimniecības universitātei (LLU)</t>
  </si>
  <si>
    <t>16_07_P</t>
  </si>
  <si>
    <t>16_08_P</t>
  </si>
  <si>
    <t>Uztura bagātinātāju uzraudzība un kontrole, kā arī sabiedrības izglītošana uztura bagātinātāju jomā</t>
  </si>
  <si>
    <t>16_09_P</t>
  </si>
  <si>
    <t>Studiju vietas bāzes izmaksu  nodrošināšana atbilstoši studiju izmaksu koeficienta optimālajām vērtībām Latvijas Lauksaimniecības universitātē (LLU)</t>
  </si>
  <si>
    <t>16_10_P</t>
  </si>
  <si>
    <t>Pārtikas un veterinārā dienesta pārvalžu ēku (pārvaldīšanā esošo valsts nekustamo īpašumu) renovācija un tehniskā apsekošana</t>
  </si>
  <si>
    <t>16_11_P</t>
  </si>
  <si>
    <t>Novietņu un dzīvnieku veselības statusa, novietņu infrastruktūras un darbības veidu, izlietoto veterināro zāļu reģistru un dzīvnieku elektroniskās identifikācijas sistēmas izveide un uzturēšana</t>
  </si>
  <si>
    <t>16_12_P</t>
  </si>
  <si>
    <t>Bioloģiskās produkcijas ražošanas reģistra izveidošana,  attīstība, kontroles un uzraudzības sistēmas nodrošināšanai</t>
  </si>
  <si>
    <t>16_13_P</t>
  </si>
  <si>
    <t>Nacionālais meža monitorings</t>
  </si>
  <si>
    <t>16_14_P</t>
  </si>
  <si>
    <t>Ekspertu pakalpojumu apmaksa, mikroliegumu veidošanai meža zemēs,vecāko inspektoru medību jautājumos, vecāko mežziņu un mežziņu tehniskais nodrošinājums</t>
  </si>
  <si>
    <t>16_15_P</t>
  </si>
  <si>
    <t>Lauksaimniecības ekonomiskā kopaprēķina sagatavošana, Latvijas lauku saimniecību uzskaites datu tīkla un Latvijas tirgus un cenu informācijas sistēmas darbības nodrošināšana</t>
  </si>
  <si>
    <t>16_16_P</t>
  </si>
  <si>
    <t>Maksķernieku ietekmes izvērtēšana uz zivju resursiem ezeros, kuros veikta zivju resursu papildināšana</t>
  </si>
  <si>
    <t>16_17_P</t>
  </si>
  <si>
    <t xml:space="preserve">Nēģu resursu atražošanas efektivitātes novērtējums Daugavā </t>
  </si>
  <si>
    <t>16_18_P</t>
  </si>
  <si>
    <t>Pārtikas un veterinārā dienesta arhīva un dokumentu glabātavas izveide</t>
  </si>
  <si>
    <t>16_19_P</t>
  </si>
  <si>
    <t>Kravu kontroles telpu remonts robežkontroles punktos</t>
  </si>
  <si>
    <t>16_20_P</t>
  </si>
  <si>
    <t>Robežkontroles punktu uzturēšana</t>
  </si>
  <si>
    <t>16_21_P</t>
  </si>
  <si>
    <t>ES Kopējās  lauksaimniecības politikas reformas ieviešana un ZM un tās padotībā esošo iestāžu uz klientu orientētās pakalpojumu sistēmas attīstība  2014.- 2020. gadā</t>
  </si>
  <si>
    <t>16_22_P</t>
  </si>
  <si>
    <t>Augstākā izglītība</t>
  </si>
  <si>
    <t>24.02.00</t>
  </si>
  <si>
    <t>Valsts atbalsta pasākumi meža nozarē</t>
  </si>
  <si>
    <t>25.01.00</t>
  </si>
  <si>
    <t>Zivju izmantošanas regulēšana, atražošana un izpēte</t>
  </si>
  <si>
    <t>Autoceļu sakārtošanas programma 2014. - 2023. gadam</t>
  </si>
  <si>
    <t>Dotācija zaudējumu segšanai sabiedriskā transporta pakalpojumu sniedzējiem</t>
  </si>
  <si>
    <t>Kompensācija par dzelzceļa infrastruktūras lietošanu</t>
  </si>
  <si>
    <t>Abonēto preses izdevumu piegādes radīto zaudējumu kompensācija</t>
  </si>
  <si>
    <t>Visaptverošs pētījums par alternatīvo degvielu ieviešanas scenārijiem autotransportā siltumnīcefekta gāzu emisiju samazināšanai un tā ietekmi uz Latvijas tautsaimniecību.</t>
  </si>
  <si>
    <t>17_06_P</t>
  </si>
  <si>
    <t>Latvijas Prezidentūra 2018.gada Starptautiskā Transporta foruma (International Transport Forum (ITF)) Samitā</t>
  </si>
  <si>
    <t>17_07_P</t>
  </si>
  <si>
    <t>Valsts galvenā autoceļa projekta „E67/A7 Ķekavas apvedceļš” PPP procedūras uzsākšana</t>
  </si>
  <si>
    <t>17_08_P</t>
  </si>
  <si>
    <t xml:space="preserve">Nozares padomnieka diplomātiskā ranga piešķiršana nozares atašejam Latvijas Republikas vēstniecībā Ķīnas Tautas Republikā   </t>
  </si>
  <si>
    <t>17_09_P</t>
  </si>
  <si>
    <t>Valsts budžeta finansējuma programma "Valsts transporta infrastruktūras fonds"</t>
  </si>
  <si>
    <t>17_10_P</t>
  </si>
  <si>
    <t>Autoostu reģistrācija, to darbības uzraudzība, maksas par autoostas sniegtajiem pakalpojumiem izvērtēšana</t>
  </si>
  <si>
    <t>17_11_P</t>
  </si>
  <si>
    <t>Pasažieru tiesību iekšzemes dzelzceļa pasažieru pārvadājumos uzraudzība</t>
  </si>
  <si>
    <t>17_12_P</t>
  </si>
  <si>
    <t>Rīcības plāna trokšņa samazināšanai valsts autoceļiem īstenošana</t>
  </si>
  <si>
    <t>17_13_P</t>
  </si>
  <si>
    <t>Atbrīvoto lidojumu izmaksu kompensācija VAS "Latvijas gaisa satiksme"</t>
  </si>
  <si>
    <t>17_14_P</t>
  </si>
  <si>
    <t>Latvijas dalības nodrošināšana Ziemeļu dimensijas Transporta un loģistikas partnerībā</t>
  </si>
  <si>
    <t>17_15_P</t>
  </si>
  <si>
    <t>Informēšanas pasākumi par nākamās paaudzes tīkla sniegtajām iespējām iedzīvotājiem</t>
  </si>
  <si>
    <t>17_16_P</t>
  </si>
  <si>
    <t>TESTA-ng tīkla pieslēguma pakalpojuma darbības nodrošināšana</t>
  </si>
  <si>
    <t>17_17_P</t>
  </si>
  <si>
    <t xml:space="preserve">Domēna vārda gov.lv zonas uzturēšana Valsts elektronisko resursu (e-pasti, interneta vietnes, e-pakalpojumi) drošai nepārtrauktai darbībai </t>
  </si>
  <si>
    <t>17_18_P</t>
  </si>
  <si>
    <t>LVDC tīkls, drošības platforma un LVDC koplietošanas daļa</t>
  </si>
  <si>
    <t>17_19_P</t>
  </si>
  <si>
    <t xml:space="preserve">Nacionālās sabiedriskās apraides nodrošināšana Valsts apdraudējuma gadījumā un fiziskās drošības paaugstināšana LVRTC kritiskajās infrastruktūrās </t>
  </si>
  <si>
    <t>31.06.00</t>
  </si>
  <si>
    <t>jauna budžeta programma/apakšprogramma</t>
  </si>
  <si>
    <t>31.05.00</t>
  </si>
  <si>
    <t>Dotācija Autotransporta direkcijai sabiedriskā transporta pakalpojumu organizēšanai</t>
  </si>
  <si>
    <t>Jauna budžeta programma/vērtējams kā no drošības budžeta finansējams pasākums</t>
  </si>
  <si>
    <t>Iemaksas starptautiskajās organizācijās</t>
  </si>
  <si>
    <t>Jauna budžeta programma</t>
  </si>
  <si>
    <t>Sociālās rehabilitācijas pakalpojumu klāsta pilnveidošana (papildināšana)</t>
  </si>
  <si>
    <t xml:space="preserve">Tehnisko palīglīdzekļu klāsta modernizēšana un pieejamības uzlabošana </t>
  </si>
  <si>
    <t>Sociālās rehabilitācijas pakalpojumu bērniem, kas cietuši no prettiesiskām darbībām, pieejamības un kvalitātes uzlabošana</t>
  </si>
  <si>
    <t>Sociālās rehabilitācijas pakalpojumu personām ar dzirdes invaliditāti pilnveidošana</t>
  </si>
  <si>
    <t>18_06_P</t>
  </si>
  <si>
    <t>Sociālās rehabilitācijas pakalpojumu personām ar redzes invaliditāti pilnveidošana</t>
  </si>
  <si>
    <t>18_07_P</t>
  </si>
  <si>
    <t>Asistentu pakalpojuma nodrošināšana pašvaldībā</t>
  </si>
  <si>
    <t>18_08_P</t>
  </si>
  <si>
    <t>Sociālās rehabilitācijas pakalpojumu no psihoaktīvām vielām atkarīgām personām pieejamības uzlabošana</t>
  </si>
  <si>
    <t>18_09_P</t>
  </si>
  <si>
    <t>Supervīzijas  aprūpē iesaistītiem VSAC darbiniekiem un līgumorganizācijām</t>
  </si>
  <si>
    <t>18_10_P</t>
  </si>
  <si>
    <t>Valsts atbalsta pilnveidošana pensiju nodrošinājumā ģimenēm ar bērniem</t>
  </si>
  <si>
    <t>18_11_P</t>
  </si>
  <si>
    <t>Bezdarbnieku uzskaites un reģistrēto vakanču informācijas sistēmas pilnveidošana un uzturēšana</t>
  </si>
  <si>
    <t>18_12_P</t>
  </si>
  <si>
    <t>Atbalsts sociālās uzņēmējdarbības īstenošanai</t>
  </si>
  <si>
    <t>18_13_P</t>
  </si>
  <si>
    <t>Veselības un darbspēju ekspertīzes ārstu valsts komisijas administratīvās kapacitātes stiprināšana</t>
  </si>
  <si>
    <t>18_14_P</t>
  </si>
  <si>
    <t>Valsts sociālo aprūpes centru administratīvās kapacitātes stiprināšana</t>
  </si>
  <si>
    <t>18_15_P</t>
  </si>
  <si>
    <t>Valsts darba inspekcijas kapacitātes stiprināšana</t>
  </si>
  <si>
    <t>18_16_P</t>
  </si>
  <si>
    <t>Labklājības ministrijas valdījumā esošo ēku sakārtošana un uzturēšana</t>
  </si>
  <si>
    <t>97.01.00</t>
  </si>
  <si>
    <t>Labklājības nozares vadība un politikas plānošana</t>
  </si>
  <si>
    <t>07.01.00</t>
  </si>
  <si>
    <t>Nodarbinātības valsts aģentūras darbības nodrošināšana</t>
  </si>
  <si>
    <t>05.62.00</t>
  </si>
  <si>
    <t>Invaliditātes ekspertīžu nodrošināšana</t>
  </si>
  <si>
    <t>21.01.00</t>
  </si>
  <si>
    <t>Darba tiesisko attiecību un darba apstākļu kontrole un uzraudzība</t>
  </si>
  <si>
    <t>22.01.00</t>
  </si>
  <si>
    <t>Valsts bērnu tiesību aizsardzības inspekcija un bērnu uzticības tālrunis</t>
  </si>
  <si>
    <t>19_01_P</t>
  </si>
  <si>
    <t>Valsts probācijas dienesta nodarbināto atlīdzības pieaugums</t>
  </si>
  <si>
    <t>Valsts valodas lietojuma uzraudzības stiprināšana</t>
  </si>
  <si>
    <t>Oficiālās publikācijas un tiesiskās informācijas pieejamības finansiālais nodrošinājums</t>
  </si>
  <si>
    <t>Datu valsts inspekcijas kapacitātes stirpināšana Vispārīgās datu aizsardzības regulas ieviešanai un tās uzlikto funkciju nodrošināšanai</t>
  </si>
  <si>
    <t xml:space="preserve">Datu apmaiņas risinājuma izstrāde informācijas apmaiņai par reģistrētajiem nodrošinājuma līdzekļiem. </t>
  </si>
  <si>
    <t>19_06_P</t>
  </si>
  <si>
    <t>Valsts tiesu ekspertīžu biroja darbības nodrošināšana</t>
  </si>
  <si>
    <t>19_07_P</t>
  </si>
  <si>
    <t>Infekcijas slimību profilakses un terapijas uzlabošana ieslodzījuma vietās</t>
  </si>
  <si>
    <t>19_08_P</t>
  </si>
  <si>
    <t>Apcietināto un notiesāto personu konvojēšanas funkcijas pārņemšana no Valsts policijas.</t>
  </si>
  <si>
    <t>19_09_P</t>
  </si>
  <si>
    <t>Profesionāla personāla sniegta ēdināšanas pakalpojuma nodrošināšana ieslodzītajiem ieslodzījuma vietās</t>
  </si>
  <si>
    <t>19_10_P</t>
  </si>
  <si>
    <t>Aktuālu īpašuma apgrūtinājumu datu iegūšana un uzturēšana apgrūtināto teritoriju informācijas sistēmā</t>
  </si>
  <si>
    <t>09.06.00</t>
  </si>
  <si>
    <t>Totalitārā režīma dokumentu zinātniskā izpēte un nodarītā kaitējuma aprēķināšana</t>
  </si>
  <si>
    <t>09.02.00</t>
  </si>
  <si>
    <t>Fizisko personu datu aizsardzība</t>
  </si>
  <si>
    <t>Tiesu administrēšana</t>
  </si>
  <si>
    <t>Nekustamā īpašuma tiesību politikas īstenošana</t>
  </si>
  <si>
    <t>Pasākumu veikšana Direktīvā (ES) 2016/2284 par dažu gaisu piesārņojošo vielu valstu emisiju samazināšanu noteikto prasību īstenošanai (emisiju samazināšanas rīcības programmas izstrāde, pieejamo emisijas datu kvalitātes uzlabošana (uzlabojumu veikšana emisiju datu bāzē), emisijas prognožu izstrāde)</t>
  </si>
  <si>
    <t>Invazīvo sugu regulas īstenošana</t>
  </si>
  <si>
    <t>Ģeotelpisko datu kopu pakalpojumu (skatīšanas un lejupielādes) funkcionalitātes nodrošināšana atbilstoši INSPIRE direktīvas prasībām</t>
  </si>
  <si>
    <t>Vienotās vides informācijas sistēmas uzturēšana un uzlabošana</t>
  </si>
  <si>
    <t>Valsts pārvaldes IKT platformas</t>
  </si>
  <si>
    <t>21_06_P</t>
  </si>
  <si>
    <t xml:space="preserve">Valsts vides dienestam noteiktās jaunās funkcijas izpildes nodrošināšana </t>
  </si>
  <si>
    <t>21_07_P</t>
  </si>
  <si>
    <t xml:space="preserve">Ilgtermiņa glabātavas un radioaktīvo atkritumu tvertnes būvniecība radioaktīvo atkritumu glabātavā "Radons" </t>
  </si>
  <si>
    <t>21_08_P</t>
  </si>
  <si>
    <t>Numerācijas datubāzes izstrāde</t>
  </si>
  <si>
    <t>21_09_P</t>
  </si>
  <si>
    <t>Izmaksas saskaņā ar Ministru kabineta 2017.gada 21.februāra noteikumu Nr. 101 "Grozījumi Ministru kabineta 2009. gada 3. novembra noteikumos Nr. 1290 "Noteikumi par gaisa kvalitāti" stāšanos spēkā</t>
  </si>
  <si>
    <t>21_10_P</t>
  </si>
  <si>
    <t>VARAM valdījumā esošās valsts zemes uzmērīšana, reģistrācija zemesgrāmatā, meža inventarizācija</t>
  </si>
  <si>
    <t>21_11_P</t>
  </si>
  <si>
    <t>Kompensāciju par īpaši aizsargājamo nemedījamo sugu un migrējošo sugu dzīvnieku nodarītajiem zaudējumiem izmaksu administrēšana</t>
  </si>
  <si>
    <t>21_12_P</t>
  </si>
  <si>
    <t xml:space="preserve">Datu sagatavošanu par bioloģiski vērtīgajiem zālājiem (turpmāk - BVZ), kas nepieciešams Eiropas Savienības lauksaimniecības atbalsta maksājumu administrēšanai ZM deleģētā uzdevuma </t>
  </si>
  <si>
    <t>21_13_P</t>
  </si>
  <si>
    <t>Plūdu riska informācijas sistēmas Ventas, Lielupes, Daugavas un Gaujas UBA teritorijai uzturēšana un papildināšana, kas ietver regulāra atjaunošana un papildināšana ar aktuāliem datiem</t>
  </si>
  <si>
    <t>21_14_P</t>
  </si>
  <si>
    <t>Vides inspektoru nodrošināšana ar transportlīdzekļiem</t>
  </si>
  <si>
    <t>21_15_P</t>
  </si>
  <si>
    <t>Eiropas Strukturālo un investīciju fondu mērķa „Eiropas teritoriālā sadarbība” programmu finansēto projektu  finanšu kontroles nodrošināšana</t>
  </si>
  <si>
    <t>21_16_P</t>
  </si>
  <si>
    <t xml:space="preserve">Ķemeru kurortoloģijas attīstībai nozīmīgu resursu (dziedniecisko dūņu) sagatavošana saimnieciskai izmantošanai, teritoriju rekultivācija, revitalizācija un degradētu biotopu atjaunošana , kā arī citu pazemes aktīvu novērtēšana Ķemeru Nacionālajā parkā. </t>
  </si>
  <si>
    <t>21_17_P</t>
  </si>
  <si>
    <t>Valsts un pašvaldību vienoto klientu apkalpošanas centru (VPVKAC) izveide un uzturēšana</t>
  </si>
  <si>
    <t>21_18_P</t>
  </si>
  <si>
    <t>21_19_P</t>
  </si>
  <si>
    <t>Programmas “Ģimenei draudzīga pašvaldība” īstenošanas turpināšana</t>
  </si>
  <si>
    <t>21_20_P</t>
  </si>
  <si>
    <t>Virzība uz aprites ekonomiku</t>
  </si>
  <si>
    <t>Attīstības nacionālie atbalsta instrumenti</t>
  </si>
  <si>
    <t>22_01_P</t>
  </si>
  <si>
    <t>Nozares speciālistu un darbinieku atalgojuma tālākais pieaugums</t>
  </si>
  <si>
    <t>Stipendiju fonda palielināšana ministrijas padotībā esošajās vidusskolās</t>
  </si>
  <si>
    <t>Radošo personu atbalsta programma</t>
  </si>
  <si>
    <t>Profesionālās izglītības kompetences centru darbības nodrošināšana</t>
  </si>
  <si>
    <t>Augstskolu pedagogu finansējums saskaņā ar pedagogu darba samaksas reformu</t>
  </si>
  <si>
    <t>22_06_P</t>
  </si>
  <si>
    <t>Valsts nozīmes kultūras pieminekļa "Lielie kapi" glābšana</t>
  </si>
  <si>
    <t>22_07_P</t>
  </si>
  <si>
    <t>Sakrālā mantojuma saglabāšana</t>
  </si>
  <si>
    <t>22_08_P</t>
  </si>
  <si>
    <t>Sabiedriskā labuma sistēmas reforma</t>
  </si>
  <si>
    <t>22_09_P</t>
  </si>
  <si>
    <t>Rīgas Sv.Jēkaba Romas katoļu baznīcas katedrāles ēkas restaurācija</t>
  </si>
  <si>
    <t>22_10_P</t>
  </si>
  <si>
    <t>Nemateriālā kultūras mantojuma ilgtspēja (Dziesmu un deju svētku tradīciju un nemateriālā kultūras mantojuma stiprināšana)</t>
  </si>
  <si>
    <t>22_11_P</t>
  </si>
  <si>
    <t>Nacionālo identitāti stiprinošu filmu skaita palielinājums</t>
  </si>
  <si>
    <t>22_12_P</t>
  </si>
  <si>
    <t>Reģionu kultūrtelpas stiprināšana</t>
  </si>
  <si>
    <t>22_13_P</t>
  </si>
  <si>
    <t>Neatliekamajiem darbiem kultūras objektos un to aprīkojumā</t>
  </si>
  <si>
    <t>22_14_P</t>
  </si>
  <si>
    <t>Mediju atbalsta fonda darbības paplašināšana</t>
  </si>
  <si>
    <t>22_15_P</t>
  </si>
  <si>
    <t>Sabiedrisko mediju stiprināšana</t>
  </si>
  <si>
    <t>22_16_P</t>
  </si>
  <si>
    <t>Elektronisko mediju pārvaldības reforma</t>
  </si>
  <si>
    <t>22.08.00</t>
  </si>
  <si>
    <t>UNESCO Latvijas Nacionālā komisija</t>
  </si>
  <si>
    <t>25.02.00</t>
  </si>
  <si>
    <t>Valsts kultūrkapitāla fonda programmu un projektu konkursi</t>
  </si>
  <si>
    <t>22.13.00</t>
  </si>
  <si>
    <t>Mediju politikas īstenošana</t>
  </si>
  <si>
    <t>SAB</t>
  </si>
  <si>
    <t>Klasificēta informācija</t>
  </si>
  <si>
    <t>43.00.00</t>
  </si>
  <si>
    <t>Satversmes aizsardzība</t>
  </si>
  <si>
    <t>Pārējo veselības aprūpes tarifu elementu palielināšana</t>
  </si>
  <si>
    <t>29_06_P</t>
  </si>
  <si>
    <t>29_07_P</t>
  </si>
  <si>
    <t>Veselības aprūpes pakalpojumu onkoloģijas jomā uzlabošanas plāna 2017.-2020.gadam realizācija</t>
  </si>
  <si>
    <t>29_08_P</t>
  </si>
  <si>
    <t>Komisijas 2016. gada 25. jūlija direktīvas (ES) 2016/1214, ar ko Direktīvu 2005/62/EK groza attiecībā uz asins sagatavotāju kvalitātes sistēmas standartiem un specifikācijām, prasību pārņemšana</t>
  </si>
  <si>
    <t>29_09_P</t>
  </si>
  <si>
    <t>Radioloģisko individuālo dozimetrisko mērījumu sadārdzinājuma kompensācija ārstniecības iestādēm</t>
  </si>
  <si>
    <t>29_10_P</t>
  </si>
  <si>
    <t>Mātes un bērna veselības uzlabošanas plāna 2017.-2020.gadam realizācija</t>
  </si>
  <si>
    <t>29_11_P</t>
  </si>
  <si>
    <t>Plāna reto slimību jomā 2017.-2020.gadam realizācija</t>
  </si>
  <si>
    <t>29_12_P</t>
  </si>
  <si>
    <t>Klīnisko algoritmu un klīnisko pacientu ceļu izstrāde</t>
  </si>
  <si>
    <t>29_13_P</t>
  </si>
  <si>
    <t>Dzimumšūnu reģistra izveide</t>
  </si>
  <si>
    <t>29_14_P</t>
  </si>
  <si>
    <t>Jaunu pakalpojumu ieviešana "Pieaugušo profilaktiskās apskates"</t>
  </si>
  <si>
    <t>29_15_P</t>
  </si>
  <si>
    <t xml:space="preserve">Paula Stradiņa Medicīnas vēstures muzeja darbības nepārtrauktības nodrošināšana un izglītojošās funkcijas kapacitātes palielināšana </t>
  </si>
  <si>
    <t>29_16_P</t>
  </si>
  <si>
    <t>Vīrusu (HIV,HBV, HCV) nukleīnskābju izmeklēšana donoru asins paraugos (NAT-p6)</t>
  </si>
  <si>
    <t>29_17_P</t>
  </si>
  <si>
    <t>100% eritrocītu masas filtrēšana asins komponentu sagatavošanas procesā</t>
  </si>
  <si>
    <t>29_18_P</t>
  </si>
  <si>
    <t>Neatkarīgas un efektīvas antidopinga strūktūras izveide Valsts sporta medicīnas centrā</t>
  </si>
  <si>
    <t>29_19_P</t>
  </si>
  <si>
    <t xml:space="preserve">Atlaišanas pabalstu izmaksa Neatliekamās medicīniskās palīdzības dienesta darbiniekiem, kuri dosies izdienas pensijā. </t>
  </si>
  <si>
    <t>29_20_P</t>
  </si>
  <si>
    <t>Operatīvo medicīnisko transportlīdzekļu parka atjaunošana un speciāli aprīkota transportlīdzekļa - komandcentra iegāde vadības ārsta un notikuma vadības grupas darbam negadījuma vietā</t>
  </si>
  <si>
    <t>29_21_P</t>
  </si>
  <si>
    <t xml:space="preserve">Pacientu iesniegumu/sūdzību izskatīšanas, t.sk.  Ārstniecības riska fonda ietvaros, nodrošināšana  </t>
  </si>
  <si>
    <t>29_22_P</t>
  </si>
  <si>
    <t>Veselības aprūpes pakalpojumu saņēmēju reģistru datu aktualizēšana, iesaistot VID, VSAA un IeM</t>
  </si>
  <si>
    <t>29_23_P</t>
  </si>
  <si>
    <t>E-veselības sistēmas attīstība Nacionālajā veselības dienestā</t>
  </si>
  <si>
    <t>29_24_P</t>
  </si>
  <si>
    <t xml:space="preserve">Kritiski nepieciešamie pasākumi VTMEC funkciju nepārtrauktības nodrošināšanai - pasākumi personālresursu noturēšanai un piesaistei, funkcijas izpildei nepieciešamo novecojušo tehnoloģiju nomaiņa </t>
  </si>
  <si>
    <t>29_25_P</t>
  </si>
  <si>
    <t>Papildus finansēta 4.gada mācību maksa nesertificētiem ārsta palīgiem sertifikāta iegūšanai</t>
  </si>
  <si>
    <t>29_26_P</t>
  </si>
  <si>
    <t>Neatliekami pasākumi VTMEC pamatfunkciju izpildei izmantoto tehnoloģiju veiktspējas uzturēšanai un nolietoto tehnoloģiju nomaiņai un uzturēšanai, lai nodrošinātu iestādes funkciju izpildi un darbības efektivitāti starpresoru (VM, IeM, TM), Baltijas valstu  un ES ietvarā</t>
  </si>
  <si>
    <t>29_27_P</t>
  </si>
  <si>
    <t>Dzeramā ūdens audita monitoringa apmēra nodrošināšana atbilstoši MK 29.04.2003. noteikumiem Nr.235 "Dzeramā ūdens obligātās nekaitīguma un kvalitātes prasības, monitoringa un kontroles kārtība" un Direktīvas 2015/1787 prasību izpildei</t>
  </si>
  <si>
    <t>29_28_P</t>
  </si>
  <si>
    <t>Valsts asinsdonoru centra infrastruktūras atjaunošana</t>
  </si>
  <si>
    <t>29_29_P</t>
  </si>
  <si>
    <t xml:space="preserve">Transportlīdzekļu iegāde Valsts asinsdonoru centra pamatdarbības nodrošināšanai </t>
  </si>
  <si>
    <t>29_30_P</t>
  </si>
  <si>
    <t>Pacientiem drošas un kvalitatīvas NMP nodrošināšanas uzraudzība, kapacitātes stiprināšana, NMP dienesta personāla kvalifikācijas uzturēšana un OMT vadītāju apmācība drošā braukšanā, medicīniskās aparatūras lietošanā un pašaizsardzībā</t>
  </si>
  <si>
    <t>29_31_P</t>
  </si>
  <si>
    <t>Informācijas tehnoloģiju drošība un aizsardzība Veselības inspekcijā</t>
  </si>
  <si>
    <t>29_32_P</t>
  </si>
  <si>
    <t xml:space="preserve">Ārstniecības iestāžu uzraudzības un sūdzību izskatīšanas procesu pilnveidošana </t>
  </si>
  <si>
    <t>29_33_P</t>
  </si>
  <si>
    <t>NMP brigāžu nodrošinājums ar medicīnisko aprīkojumu, IT aprīkojumu un nodrošināšana ar drošu elektronisko parakstu</t>
  </si>
  <si>
    <t>29_34_P</t>
  </si>
  <si>
    <t>Jaunu NMP brigāžu izveide NMP dienestā</t>
  </si>
  <si>
    <t>29_35_P</t>
  </si>
  <si>
    <t>Nodrošināt gatavību ārkārtas medicīniskās situācijās pirmsslimnīcas un slimnīcas etapā</t>
  </si>
  <si>
    <t>29_36_P</t>
  </si>
  <si>
    <t>Tiesu medicīniskās ekspertīzes kompetences un profesionālās kvalifikācijas uzturēšana</t>
  </si>
  <si>
    <t>29_37_P</t>
  </si>
  <si>
    <t>Renovācija darba drošības ievērošanai Valsts tiesu medicīnas ekspertīzes centrā</t>
  </si>
  <si>
    <t>29_38_P</t>
  </si>
  <si>
    <t>Pasākumi administratīvā sloga mazināšanai veselības nozares uzraudzības vidē un sabiedrības informēšanai</t>
  </si>
  <si>
    <t>29_39_P</t>
  </si>
  <si>
    <t>Tetovēšanas pakalpojumu uzraudzības stiprināšana un ķīmisko vielu un maisījumu laboratoriskais monitorings</t>
  </si>
  <si>
    <t>29_40_P</t>
  </si>
  <si>
    <t>Autotransporta nomas maksas pakalpojumu nodrošināšana Veselības inspekcijā</t>
  </si>
  <si>
    <t>29_41_P</t>
  </si>
  <si>
    <t>Drošas un ergonomiskas darba vides nodrošināšana Veselības inspekcijā</t>
  </si>
  <si>
    <t>29_42_P</t>
  </si>
  <si>
    <t>Tabakas izstrādājumu, augu smēķēšanas produktu, elektronisko smēķēšanas ierīču un to šķidrumu kontrole</t>
  </si>
  <si>
    <t>29_43_P</t>
  </si>
  <si>
    <t>Finansējums veselības nozares budžeta iestāžu pamatfunkciju nodrošināšanai saistībā ar akcīzes nodokļa pieaugumu degvielai</t>
  </si>
  <si>
    <t>29_44_P</t>
  </si>
  <si>
    <t xml:space="preserve">Ministru kabineta noteikumu  „Grozījumi Ministru kabineta 2010.gada 30.marta noteikumos Nr.299 „Noteikumi par ģimenes vai atsevišķi dzīvojošas personas atzīšanu par trūcīgu”” realizācija
</t>
  </si>
  <si>
    <t>29_45_P</t>
  </si>
  <si>
    <t xml:space="preserve">Valsts finansēto studiju vietu nodrošinājums studiju programmā "Ārstniecība" RSU Sarkanā Krusta medicīnas koledžā neatliekamās medicīnas ārsta palīga kvalifikācijas iegūšanai </t>
  </si>
  <si>
    <t>29_46_P</t>
  </si>
  <si>
    <t>Mobilās aplikācijas jauniešiem par veselības aprūpes sistēmu, pieejamiem veselības aprūpes pakalpojumiem un veselības veicināšanas iespējām izveide un popularizēšana</t>
  </si>
  <si>
    <t>29_47_P</t>
  </si>
  <si>
    <t>Finansējums pedagogu darba samaksas reformas nodrošināšanai Rīgas Stradiņa universitātei</t>
  </si>
  <si>
    <t>29_48_P</t>
  </si>
  <si>
    <t>Eiropas Parlamenta un Padomes regulas (ES) 2017/852 prasību izpildes nodrošināšana</t>
  </si>
  <si>
    <t>29_49_P</t>
  </si>
  <si>
    <t>Ministru kabineta noteikumu Nr.95 "Noteikumi par nodokļu un citu maksājumu reģistrēšanas elektronisko ierīču un iekārtu tehniskajām prasībām" un Ministru kabineta noteikumu Nr.96 "Nodokļu un citu maksājumu reģistrēšanas elektronisko ierīču un iekārtu lietošanas kārtība" realizācija</t>
  </si>
  <si>
    <t>35.Centrālā vēlēšanu komisija kopā:</t>
  </si>
  <si>
    <t>33.14.00</t>
  </si>
  <si>
    <t>Primārās ambulatorās veselības aprūpes nodrošināšana</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</si>
  <si>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</si>
  <si>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</si>
  <si>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</si>
  <si>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</si>
  <si>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</si>
  <si>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</si>
  <si>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33.19.00</t>
  </si>
  <si>
    <t>Starptautiskie norēķini par sniegtajiem veselības aprūpes pakalpojumiem</t>
  </si>
  <si>
    <t>33.15.00</t>
  </si>
  <si>
    <t>Laboratorisko izmeklējumu nodrošināšana ambulatorajā aprūpē</t>
  </si>
  <si>
    <t>45.01.00</t>
  </si>
  <si>
    <t>Veselības aprūpes finansējuma administrēšana un ekonomiskā novērtēšana</t>
  </si>
  <si>
    <t>46.03.00</t>
  </si>
  <si>
    <t>Slimību profilakses nodrošināšana</t>
  </si>
  <si>
    <t>46.04.00</t>
  </si>
  <si>
    <t>Veselības veicināšana</t>
  </si>
  <si>
    <t>39.03.00</t>
  </si>
  <si>
    <t>Asins un asins komponentu nodrošināšana</t>
  </si>
  <si>
    <t>33.12.00</t>
  </si>
  <si>
    <t>Reto slimību medikamentozā ārstēšana bērniem</t>
  </si>
  <si>
    <t xml:space="preserve">33.15.00 </t>
  </si>
  <si>
    <t xml:space="preserve">33.19.00 </t>
  </si>
  <si>
    <t xml:space="preserve">46.01.00 </t>
  </si>
  <si>
    <t>Uzraudzība un kontrole</t>
  </si>
  <si>
    <t>06.02.00</t>
  </si>
  <si>
    <t>Medicīnas vēstures muzejs</t>
  </si>
  <si>
    <t>Sporta medicīnas nodrošināšana</t>
  </si>
  <si>
    <t>39.04.00</t>
  </si>
  <si>
    <t>Neatliekamā medicīniskā palīdzība</t>
  </si>
  <si>
    <t>46.01.00</t>
  </si>
  <si>
    <t>39.06.00</t>
  </si>
  <si>
    <t>Tiesu medicīniskā ekspertīze</t>
  </si>
  <si>
    <t>Augstākā medicīnas izglītība</t>
  </si>
  <si>
    <t>35_01_P</t>
  </si>
  <si>
    <t>Vēlēšanu komisiju atlīdzības pārskatīšana</t>
  </si>
  <si>
    <t>Saeimas vēlēšanas</t>
  </si>
  <si>
    <t>Eiropas Parlamenta vēlēšanas</t>
  </si>
  <si>
    <t>Kopā (visi prioritārie pasākumi):</t>
  </si>
  <si>
    <t>12.Ekonomikas ministrija kopā:</t>
  </si>
  <si>
    <t>Ministre</t>
  </si>
  <si>
    <t>Klinta Stafecka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</si>
</sst>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6"/>
      <color rgb="FFC00000"/>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3" fontId="5" fillId="3" borderId="1"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2" fillId="0" borderId="1" xfId="0" applyFont="1" applyBorder="1" applyAlignment="1">
      <alignment horizontal="right" vertical="center" wrapText="1"/>
    </xf>
    <xf numFmtId="0" fontId="2" fillId="0" borderId="0" xfId="0" applyFont="1" applyAlignment="1">
      <alignment horizontal="right" vertical="center"/>
    </xf>
    <xf numFmtId="3" fontId="2" fillId="0" borderId="1" xfId="0" applyNumberFormat="1"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3" fontId="3" fillId="0" borderId="1" xfId="0" applyNumberFormat="1" applyFont="1" applyBorder="1" applyAlignment="1">
      <alignment horizontal="right" vertical="center"/>
    </xf>
    <xf numFmtId="0" fontId="2" fillId="0" borderId="1" xfId="0" applyFont="1" applyBorder="1" applyAlignment="1">
      <alignment horizontal="justify" vertical="justify" wrapText="1"/>
    </xf>
    <xf numFmtId="0" fontId="5" fillId="4"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3" fontId="2" fillId="0" borderId="0" xfId="0" applyNumberFormat="1" applyFont="1" applyBorder="1" applyAlignment="1">
      <alignment horizontal="right" vertical="center"/>
    </xf>
    <xf numFmtId="0" fontId="7" fillId="0" borderId="0" xfId="0" applyFont="1"/>
    <xf numFmtId="3" fontId="7" fillId="0" borderId="0" xfId="0" applyNumberFormat="1" applyFont="1"/>
    <xf numFmtId="0" fontId="2" fillId="0" borderId="0" xfId="0" applyFont="1" applyAlignment="1">
      <alignment horizontal="right" wrapText="1"/>
    </xf>
    <xf numFmtId="0" fontId="5" fillId="4" borderId="2" xfId="0" applyFont="1" applyFill="1" applyBorder="1" applyAlignment="1">
      <alignment horizontal="right" vertical="center"/>
    </xf>
    <xf numFmtId="0" fontId="5" fillId="4" borderId="5" xfId="0" applyFont="1" applyFill="1" applyBorder="1" applyAlignment="1">
      <alignment horizontal="right" vertical="center"/>
    </xf>
    <xf numFmtId="0" fontId="5" fillId="4" borderId="3" xfId="0" applyFont="1" applyFill="1" applyBorder="1" applyAlignment="1">
      <alignment horizontal="right" vertical="center"/>
    </xf>
    <xf numFmtId="0" fontId="6"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xf numFmtId="0" fontId="2" fillId="0" borderId="0" xfId="0" applyFont="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7"/>
  <sheetViews>
    <sheetView tabSelected="1" view="pageLayout" zoomScale="80" zoomScaleNormal="90" zoomScalePageLayoutView="80" workbookViewId="0">
      <selection activeCell="A4" sqref="A4:K4"/>
    </sheetView>
  </sheetViews>
  <sheetFormatPr defaultRowHeight="11.25" x14ac:dyDescent="0.2"/>
  <cols>
    <col min="1" max="1" width="6.75" style="5" customWidth="1"/>
    <col min="2" max="2" width="9.375" style="17" customWidth="1"/>
    <col min="3" max="3" width="46.625" style="7" customWidth="1"/>
    <col min="4" max="4" width="7.75" style="15" customWidth="1"/>
    <col min="5" max="5" width="32" style="7" customWidth="1"/>
    <col min="6" max="6" width="10.875" style="3" customWidth="1"/>
    <col min="7" max="7" width="11.375" style="3" customWidth="1"/>
    <col min="8" max="8" width="10.25" style="3" customWidth="1"/>
    <col min="9" max="9" width="10" style="3" customWidth="1"/>
    <col min="10" max="10" width="9.625" style="3" customWidth="1"/>
    <col min="11" max="11" width="9" style="5"/>
    <col min="12" max="16384" width="9" style="3"/>
  </cols>
  <sheetData>
    <row r="1" spans="1:15" ht="24" customHeight="1" x14ac:dyDescent="0.2">
      <c r="G1" s="33" t="s">
        <v>201</v>
      </c>
      <c r="H1" s="33"/>
      <c r="I1" s="33"/>
      <c r="J1" s="33"/>
      <c r="K1" s="33"/>
    </row>
    <row r="2" spans="1:15" ht="17.25" customHeight="1" x14ac:dyDescent="0.2">
      <c r="G2" s="33"/>
      <c r="H2" s="33"/>
      <c r="I2" s="33"/>
      <c r="J2" s="33"/>
      <c r="K2" s="33"/>
    </row>
    <row r="4" spans="1:15" ht="15" x14ac:dyDescent="0.2">
      <c r="A4" s="37" t="s">
        <v>200</v>
      </c>
      <c r="B4" s="37"/>
      <c r="C4" s="37"/>
      <c r="D4" s="37"/>
      <c r="E4" s="37"/>
      <c r="F4" s="37"/>
      <c r="G4" s="37"/>
      <c r="H4" s="37"/>
      <c r="I4" s="37"/>
      <c r="J4" s="37"/>
      <c r="K4" s="37"/>
    </row>
    <row r="8" spans="1:15" ht="11.25" customHeight="1" x14ac:dyDescent="0.2">
      <c r="F8" s="39" t="s">
        <v>182</v>
      </c>
      <c r="G8" s="39"/>
      <c r="H8" s="39"/>
    </row>
    <row r="9" spans="1:15" ht="67.5" x14ac:dyDescent="0.2">
      <c r="A9" s="1" t="s">
        <v>178</v>
      </c>
      <c r="B9" s="1" t="s">
        <v>205</v>
      </c>
      <c r="C9" s="1" t="s">
        <v>206</v>
      </c>
      <c r="D9" s="38" t="s">
        <v>179</v>
      </c>
      <c r="E9" s="38"/>
      <c r="F9" s="6" t="s">
        <v>180</v>
      </c>
      <c r="G9" s="6" t="s">
        <v>181</v>
      </c>
      <c r="H9" s="6" t="s">
        <v>196</v>
      </c>
      <c r="I9" s="2" t="s">
        <v>202</v>
      </c>
      <c r="J9" s="2" t="s">
        <v>204</v>
      </c>
      <c r="K9" s="6" t="s">
        <v>203</v>
      </c>
      <c r="L9" s="4"/>
    </row>
    <row r="10" spans="1:15" ht="15.75" customHeight="1" x14ac:dyDescent="0.2">
      <c r="A10" s="40" t="s">
        <v>748</v>
      </c>
      <c r="B10" s="41"/>
      <c r="C10" s="41"/>
      <c r="D10" s="41"/>
      <c r="E10" s="42"/>
      <c r="F10" s="11">
        <f>F11+F14+F19+F40+F50+F60+F125+F154+F181+F201+F233+F247+F268+F290+F383</f>
        <v>603232375</v>
      </c>
      <c r="G10" s="11">
        <f t="shared" ref="G10:J10" si="0">G11+G14+G19+G40+G50+G60+G125+G154+G181+G201+G233+G247+G268+G290+G383</f>
        <v>701056488.62</v>
      </c>
      <c r="H10" s="11">
        <f t="shared" si="0"/>
        <v>767723282</v>
      </c>
      <c r="I10" s="11">
        <f t="shared" si="0"/>
        <v>319540635</v>
      </c>
      <c r="J10" s="11">
        <f t="shared" si="0"/>
        <v>556353632.6436888</v>
      </c>
      <c r="K10" s="11"/>
      <c r="M10" s="31"/>
      <c r="N10" s="31"/>
      <c r="O10" s="31"/>
    </row>
    <row r="11" spans="1:15" ht="18" customHeight="1" x14ac:dyDescent="0.2">
      <c r="A11" s="34" t="s">
        <v>189</v>
      </c>
      <c r="B11" s="35"/>
      <c r="C11" s="35"/>
      <c r="D11" s="35"/>
      <c r="E11" s="36"/>
      <c r="F11" s="12">
        <f>SUM(F12:F13)</f>
        <v>283500</v>
      </c>
      <c r="G11" s="12">
        <f t="shared" ref="G11:J11" si="1">SUM(G12:G13)</f>
        <v>230000</v>
      </c>
      <c r="H11" s="12">
        <f t="shared" si="1"/>
        <v>0</v>
      </c>
      <c r="I11" s="12">
        <f t="shared" si="1"/>
        <v>0</v>
      </c>
      <c r="J11" s="12">
        <f t="shared" si="1"/>
        <v>0</v>
      </c>
      <c r="K11" s="12"/>
      <c r="M11" s="32"/>
      <c r="N11" s="32"/>
      <c r="O11" s="32"/>
    </row>
    <row r="12" spans="1:15" ht="22.5" x14ac:dyDescent="0.2">
      <c r="A12" s="8">
        <v>1</v>
      </c>
      <c r="B12" s="18" t="s">
        <v>103</v>
      </c>
      <c r="C12" s="9" t="s">
        <v>207</v>
      </c>
      <c r="D12" s="10" t="s">
        <v>50</v>
      </c>
      <c r="E12" s="20" t="s">
        <v>104</v>
      </c>
      <c r="F12" s="13">
        <v>237500</v>
      </c>
      <c r="G12" s="13">
        <v>230000</v>
      </c>
      <c r="H12" s="13">
        <v>0</v>
      </c>
      <c r="I12" s="13"/>
      <c r="J12" s="13"/>
      <c r="K12" s="8">
        <v>2019</v>
      </c>
    </row>
    <row r="13" spans="1:15" ht="22.5" x14ac:dyDescent="0.2">
      <c r="A13" s="8">
        <f>A12+1</f>
        <v>2</v>
      </c>
      <c r="B13" s="18" t="s">
        <v>105</v>
      </c>
      <c r="C13" s="20" t="s">
        <v>208</v>
      </c>
      <c r="D13" s="10" t="s">
        <v>50</v>
      </c>
      <c r="E13" s="20" t="s">
        <v>104</v>
      </c>
      <c r="F13" s="13">
        <v>46000</v>
      </c>
      <c r="G13" s="13">
        <v>0</v>
      </c>
      <c r="H13" s="13">
        <v>0</v>
      </c>
      <c r="I13" s="13"/>
      <c r="J13" s="13"/>
      <c r="K13" s="8">
        <v>2018</v>
      </c>
    </row>
    <row r="14" spans="1:15" ht="18.75" customHeight="1" x14ac:dyDescent="0.2">
      <c r="A14" s="34" t="s">
        <v>190</v>
      </c>
      <c r="B14" s="35"/>
      <c r="C14" s="35"/>
      <c r="D14" s="35"/>
      <c r="E14" s="36"/>
      <c r="F14" s="12">
        <f>SUM(F15:F18)</f>
        <v>970623</v>
      </c>
      <c r="G14" s="12">
        <f t="shared" ref="G14:J14" si="2">SUM(G15:G18)</f>
        <v>883989</v>
      </c>
      <c r="H14" s="12">
        <f t="shared" si="2"/>
        <v>970623</v>
      </c>
      <c r="I14" s="12">
        <f t="shared" si="2"/>
        <v>0</v>
      </c>
      <c r="J14" s="12">
        <f t="shared" si="2"/>
        <v>883989</v>
      </c>
      <c r="K14" s="21"/>
    </row>
    <row r="15" spans="1:15" ht="22.5" x14ac:dyDescent="0.2">
      <c r="A15" s="8">
        <f>A13+1</f>
        <v>3</v>
      </c>
      <c r="B15" s="18" t="s">
        <v>106</v>
      </c>
      <c r="C15" s="9" t="s">
        <v>210</v>
      </c>
      <c r="D15" s="10" t="s">
        <v>75</v>
      </c>
      <c r="E15" s="20" t="s">
        <v>107</v>
      </c>
      <c r="F15" s="13">
        <v>494122</v>
      </c>
      <c r="G15" s="13">
        <v>494122</v>
      </c>
      <c r="H15" s="13">
        <v>494122</v>
      </c>
      <c r="I15" s="13"/>
      <c r="J15" s="13">
        <v>494122</v>
      </c>
      <c r="K15" s="8"/>
    </row>
    <row r="16" spans="1:15" x14ac:dyDescent="0.2">
      <c r="A16" s="8">
        <f>A15+1</f>
        <v>4</v>
      </c>
      <c r="B16" s="18" t="s">
        <v>108</v>
      </c>
      <c r="C16" s="9" t="s">
        <v>211</v>
      </c>
      <c r="D16" s="10" t="s">
        <v>109</v>
      </c>
      <c r="E16" s="20" t="s">
        <v>110</v>
      </c>
      <c r="F16" s="13">
        <v>389867</v>
      </c>
      <c r="G16" s="13">
        <v>389867</v>
      </c>
      <c r="H16" s="13">
        <v>389867</v>
      </c>
      <c r="I16" s="13"/>
      <c r="J16" s="13">
        <v>389867</v>
      </c>
      <c r="K16" s="8"/>
    </row>
    <row r="17" spans="1:11" ht="22.5" x14ac:dyDescent="0.2">
      <c r="A17" s="8">
        <f>A16+1</f>
        <v>5</v>
      </c>
      <c r="B17" s="18" t="s">
        <v>111</v>
      </c>
      <c r="C17" s="9" t="s">
        <v>212</v>
      </c>
      <c r="D17" s="10" t="s">
        <v>75</v>
      </c>
      <c r="E17" s="20" t="s">
        <v>107</v>
      </c>
      <c r="F17" s="13">
        <v>50369</v>
      </c>
      <c r="G17" s="13">
        <v>0</v>
      </c>
      <c r="H17" s="13">
        <v>50369</v>
      </c>
      <c r="I17" s="13"/>
      <c r="J17" s="13"/>
      <c r="K17" s="8"/>
    </row>
    <row r="18" spans="1:11" ht="22.5" x14ac:dyDescent="0.2">
      <c r="A18" s="8">
        <f>A17+1</f>
        <v>6</v>
      </c>
      <c r="B18" s="18" t="s">
        <v>209</v>
      </c>
      <c r="C18" s="9" t="s">
        <v>213</v>
      </c>
      <c r="D18" s="10" t="s">
        <v>75</v>
      </c>
      <c r="E18" s="20" t="s">
        <v>107</v>
      </c>
      <c r="F18" s="13">
        <v>36265</v>
      </c>
      <c r="G18" s="13">
        <v>0</v>
      </c>
      <c r="H18" s="13">
        <v>36265</v>
      </c>
      <c r="I18" s="13"/>
      <c r="J18" s="13"/>
      <c r="K18" s="8"/>
    </row>
    <row r="19" spans="1:11" ht="15" customHeight="1" x14ac:dyDescent="0.2">
      <c r="A19" s="34" t="s">
        <v>183</v>
      </c>
      <c r="B19" s="35"/>
      <c r="C19" s="35"/>
      <c r="D19" s="35"/>
      <c r="E19" s="36"/>
      <c r="F19" s="12">
        <f>F20+F23+F24+F25+F28+F29+F32+F33+F34+F37+F38+F39</f>
        <v>9923053</v>
      </c>
      <c r="G19" s="12">
        <f t="shared" ref="G19:J19" si="3">G20+G23+G24+G25+G28+G29+G32+G33+G34+G37+G38+G39</f>
        <v>9500703</v>
      </c>
      <c r="H19" s="12">
        <f t="shared" si="3"/>
        <v>9980800</v>
      </c>
      <c r="I19" s="12">
        <f t="shared" si="3"/>
        <v>0</v>
      </c>
      <c r="J19" s="12">
        <f t="shared" si="3"/>
        <v>9842368</v>
      </c>
      <c r="K19" s="12"/>
    </row>
    <row r="20" spans="1:11" ht="22.5" x14ac:dyDescent="0.2">
      <c r="A20" s="8">
        <f>A18+1</f>
        <v>7</v>
      </c>
      <c r="B20" s="18" t="s">
        <v>6</v>
      </c>
      <c r="C20" s="20" t="s">
        <v>223</v>
      </c>
      <c r="D20" s="10"/>
      <c r="E20" s="14" t="s">
        <v>232</v>
      </c>
      <c r="F20" s="13">
        <f>F21+F22</f>
        <v>2357000</v>
      </c>
      <c r="G20" s="13">
        <f t="shared" ref="G20:H20" si="4">G21+G22</f>
        <v>3533800</v>
      </c>
      <c r="H20" s="13">
        <f t="shared" si="4"/>
        <v>4710600</v>
      </c>
      <c r="I20" s="13"/>
      <c r="J20" s="13">
        <f t="shared" ref="J20" si="5">J21+J22</f>
        <v>4710600</v>
      </c>
      <c r="K20" s="8"/>
    </row>
    <row r="21" spans="1:11" x14ac:dyDescent="0.2">
      <c r="B21" s="18"/>
      <c r="C21" s="20"/>
      <c r="D21" s="10" t="s">
        <v>0</v>
      </c>
      <c r="E21" s="9" t="s">
        <v>1</v>
      </c>
      <c r="F21" s="13">
        <v>1392858</v>
      </c>
      <c r="G21" s="13">
        <v>2240181</v>
      </c>
      <c r="H21" s="13">
        <v>3085706</v>
      </c>
      <c r="I21" s="13"/>
      <c r="J21" s="13">
        <v>3085706</v>
      </c>
      <c r="K21" s="8"/>
    </row>
    <row r="22" spans="1:11" x14ac:dyDescent="0.2">
      <c r="A22" s="8"/>
      <c r="B22" s="18"/>
      <c r="C22" s="20"/>
      <c r="D22" s="10" t="s">
        <v>8</v>
      </c>
      <c r="E22" s="9" t="s">
        <v>9</v>
      </c>
      <c r="F22" s="13">
        <v>964142</v>
      </c>
      <c r="G22" s="13">
        <v>1293619</v>
      </c>
      <c r="H22" s="13">
        <v>1624894</v>
      </c>
      <c r="I22" s="13"/>
      <c r="J22" s="13">
        <v>1624894</v>
      </c>
      <c r="K22" s="8"/>
    </row>
    <row r="23" spans="1:11" ht="22.5" x14ac:dyDescent="0.2">
      <c r="A23" s="8">
        <f>A20+1</f>
        <v>8</v>
      </c>
      <c r="B23" s="18" t="s">
        <v>7</v>
      </c>
      <c r="C23" s="20" t="s">
        <v>231</v>
      </c>
      <c r="D23" s="10" t="s">
        <v>0</v>
      </c>
      <c r="E23" s="9" t="s">
        <v>1</v>
      </c>
      <c r="F23" s="13">
        <v>712834</v>
      </c>
      <c r="G23" s="13">
        <v>132834</v>
      </c>
      <c r="H23" s="13">
        <v>132834</v>
      </c>
      <c r="I23" s="13"/>
      <c r="J23" s="13">
        <v>132834</v>
      </c>
      <c r="K23" s="8"/>
    </row>
    <row r="24" spans="1:11" x14ac:dyDescent="0.2">
      <c r="A24" s="8">
        <f>A23+1</f>
        <v>9</v>
      </c>
      <c r="B24" s="18" t="s">
        <v>10</v>
      </c>
      <c r="C24" s="20" t="s">
        <v>226</v>
      </c>
      <c r="D24" s="10" t="s">
        <v>8</v>
      </c>
      <c r="E24" s="9" t="s">
        <v>9</v>
      </c>
      <c r="F24" s="13">
        <v>198074</v>
      </c>
      <c r="G24" s="13">
        <v>138432</v>
      </c>
      <c r="H24" s="13">
        <v>138432</v>
      </c>
      <c r="I24" s="13"/>
      <c r="J24" s="13"/>
      <c r="K24" s="8">
        <v>2020</v>
      </c>
    </row>
    <row r="25" spans="1:11" ht="22.5" x14ac:dyDescent="0.2">
      <c r="A25" s="8">
        <f>A24+1</f>
        <v>10</v>
      </c>
      <c r="B25" s="18" t="s">
        <v>11</v>
      </c>
      <c r="C25" s="20" t="s">
        <v>229</v>
      </c>
      <c r="D25" s="10"/>
      <c r="E25" s="14" t="s">
        <v>232</v>
      </c>
      <c r="F25" s="13">
        <f>F26+F27</f>
        <v>152909</v>
      </c>
      <c r="G25" s="13">
        <f t="shared" ref="G25:H25" si="6">G26+G27</f>
        <v>145925</v>
      </c>
      <c r="H25" s="13">
        <f t="shared" si="6"/>
        <v>0</v>
      </c>
      <c r="I25" s="13"/>
      <c r="J25" s="13">
        <v>0</v>
      </c>
      <c r="K25" s="8">
        <v>2019</v>
      </c>
    </row>
    <row r="26" spans="1:11" x14ac:dyDescent="0.2">
      <c r="A26" s="8"/>
      <c r="B26" s="18"/>
      <c r="C26" s="20"/>
      <c r="D26" s="10" t="s">
        <v>0</v>
      </c>
      <c r="E26" s="9" t="s">
        <v>1</v>
      </c>
      <c r="F26" s="13">
        <v>115849</v>
      </c>
      <c r="G26" s="13">
        <v>108865</v>
      </c>
      <c r="H26" s="13">
        <v>0</v>
      </c>
      <c r="I26" s="13"/>
      <c r="J26" s="13"/>
      <c r="K26" s="8"/>
    </row>
    <row r="27" spans="1:11" x14ac:dyDescent="0.2">
      <c r="A27" s="8"/>
      <c r="B27" s="18"/>
      <c r="C27" s="20"/>
      <c r="D27" s="10" t="s">
        <v>8</v>
      </c>
      <c r="E27" s="9" t="s">
        <v>9</v>
      </c>
      <c r="F27" s="13">
        <v>37060</v>
      </c>
      <c r="G27" s="13">
        <v>37060</v>
      </c>
      <c r="H27" s="13">
        <v>0</v>
      </c>
      <c r="I27" s="13"/>
      <c r="J27" s="13"/>
      <c r="K27" s="8"/>
    </row>
    <row r="28" spans="1:11" ht="22.5" x14ac:dyDescent="0.2">
      <c r="A28" s="8">
        <f>A25+1</f>
        <v>11</v>
      </c>
      <c r="B28" s="18" t="s">
        <v>15</v>
      </c>
      <c r="C28" s="20" t="s">
        <v>228</v>
      </c>
      <c r="D28" s="10" t="s">
        <v>0</v>
      </c>
      <c r="E28" s="9" t="s">
        <v>1</v>
      </c>
      <c r="F28" s="13">
        <v>3975000</v>
      </c>
      <c r="G28" s="13">
        <v>800000</v>
      </c>
      <c r="H28" s="13">
        <v>800000</v>
      </c>
      <c r="I28" s="13"/>
      <c r="J28" s="13">
        <v>800000</v>
      </c>
      <c r="K28" s="8"/>
    </row>
    <row r="29" spans="1:11" x14ac:dyDescent="0.2">
      <c r="A29" s="8">
        <f>A28+1</f>
        <v>12</v>
      </c>
      <c r="B29" s="18" t="s">
        <v>214</v>
      </c>
      <c r="C29" s="20" t="s">
        <v>221</v>
      </c>
      <c r="D29" s="10"/>
      <c r="E29" s="14" t="s">
        <v>232</v>
      </c>
      <c r="F29" s="13">
        <f>F30+F31</f>
        <v>1295644</v>
      </c>
      <c r="G29" s="13">
        <v>1937880</v>
      </c>
      <c r="H29" s="13">
        <v>883926</v>
      </c>
      <c r="I29" s="13"/>
      <c r="J29" s="13">
        <v>883926</v>
      </c>
      <c r="K29" s="8"/>
    </row>
    <row r="30" spans="1:11" x14ac:dyDescent="0.2">
      <c r="A30" s="8"/>
      <c r="B30" s="18"/>
      <c r="C30" s="20"/>
      <c r="D30" s="10" t="s">
        <v>0</v>
      </c>
      <c r="E30" s="9" t="s">
        <v>1</v>
      </c>
      <c r="F30" s="13">
        <v>92325</v>
      </c>
      <c r="G30" s="13">
        <v>440989</v>
      </c>
      <c r="H30" s="13">
        <v>440989</v>
      </c>
      <c r="I30" s="13"/>
      <c r="J30" s="13">
        <v>440989</v>
      </c>
      <c r="K30" s="8"/>
    </row>
    <row r="31" spans="1:11" x14ac:dyDescent="0.2">
      <c r="A31" s="8"/>
      <c r="B31" s="18"/>
      <c r="C31" s="20"/>
      <c r="D31" s="10" t="s">
        <v>8</v>
      </c>
      <c r="E31" s="9" t="s">
        <v>9</v>
      </c>
      <c r="F31" s="13">
        <v>1203319</v>
      </c>
      <c r="G31" s="13">
        <v>1496891</v>
      </c>
      <c r="H31" s="13">
        <v>442937</v>
      </c>
      <c r="I31" s="13"/>
      <c r="J31" s="13">
        <v>442937</v>
      </c>
      <c r="K31" s="8"/>
    </row>
    <row r="32" spans="1:11" ht="22.5" x14ac:dyDescent="0.2">
      <c r="A32" s="8">
        <f>A29+1</f>
        <v>13</v>
      </c>
      <c r="B32" s="18" t="s">
        <v>215</v>
      </c>
      <c r="C32" s="20" t="s">
        <v>12</v>
      </c>
      <c r="D32" s="10" t="s">
        <v>13</v>
      </c>
      <c r="E32" s="20" t="s">
        <v>14</v>
      </c>
      <c r="F32" s="16">
        <v>500000</v>
      </c>
      <c r="G32" s="16">
        <v>1000000</v>
      </c>
      <c r="H32" s="16">
        <v>1500000</v>
      </c>
      <c r="I32" s="16"/>
      <c r="J32" s="13">
        <v>1500000</v>
      </c>
      <c r="K32" s="8"/>
    </row>
    <row r="33" spans="1:11" ht="22.5" x14ac:dyDescent="0.2">
      <c r="A33" s="8">
        <f>A32+1</f>
        <v>14</v>
      </c>
      <c r="B33" s="18" t="s">
        <v>216</v>
      </c>
      <c r="C33" s="20" t="s">
        <v>227</v>
      </c>
      <c r="D33" s="10" t="s">
        <v>8</v>
      </c>
      <c r="E33" s="9" t="s">
        <v>9</v>
      </c>
      <c r="F33" s="13">
        <v>6685</v>
      </c>
      <c r="G33" s="13">
        <v>69650</v>
      </c>
      <c r="H33" s="13">
        <v>0</v>
      </c>
      <c r="I33" s="13"/>
      <c r="J33" s="13">
        <v>0</v>
      </c>
      <c r="K33" s="8">
        <v>2019</v>
      </c>
    </row>
    <row r="34" spans="1:11" ht="33.75" x14ac:dyDescent="0.2">
      <c r="A34" s="8">
        <f>A33+1</f>
        <v>15</v>
      </c>
      <c r="B34" s="18" t="s">
        <v>217</v>
      </c>
      <c r="C34" s="20" t="s">
        <v>230</v>
      </c>
      <c r="D34" s="10"/>
      <c r="E34" s="14" t="s">
        <v>232</v>
      </c>
      <c r="F34" s="13">
        <f>F35+F36</f>
        <v>566296</v>
      </c>
      <c r="G34" s="13">
        <f t="shared" ref="G34:H34" si="7">G35+G36</f>
        <v>1618571</v>
      </c>
      <c r="H34" s="13">
        <f t="shared" si="7"/>
        <v>1691397</v>
      </c>
      <c r="I34" s="13"/>
      <c r="J34" s="13">
        <f t="shared" ref="J34" si="8">J35+J36</f>
        <v>1691397</v>
      </c>
      <c r="K34" s="8"/>
    </row>
    <row r="35" spans="1:11" x14ac:dyDescent="0.2">
      <c r="A35" s="8"/>
      <c r="B35" s="18"/>
      <c r="C35" s="20"/>
      <c r="D35" s="10" t="s">
        <v>233</v>
      </c>
      <c r="E35" s="9" t="s">
        <v>234</v>
      </c>
      <c r="F35" s="13">
        <v>407617</v>
      </c>
      <c r="G35" s="13">
        <v>1459892</v>
      </c>
      <c r="H35" s="13">
        <v>1532718</v>
      </c>
      <c r="I35" s="13"/>
      <c r="J35" s="13">
        <v>1532718</v>
      </c>
      <c r="K35" s="8"/>
    </row>
    <row r="36" spans="1:11" x14ac:dyDescent="0.2">
      <c r="A36" s="8"/>
      <c r="B36" s="18"/>
      <c r="C36" s="20"/>
      <c r="D36" s="10" t="s">
        <v>8</v>
      </c>
      <c r="E36" s="9" t="s">
        <v>9</v>
      </c>
      <c r="F36" s="13">
        <v>158679</v>
      </c>
      <c r="G36" s="13">
        <v>158679</v>
      </c>
      <c r="H36" s="13">
        <v>158679</v>
      </c>
      <c r="I36" s="13"/>
      <c r="J36" s="13">
        <v>158679</v>
      </c>
      <c r="K36" s="8"/>
    </row>
    <row r="37" spans="1:11" ht="33.75" x14ac:dyDescent="0.2">
      <c r="A37" s="8">
        <f>A34+1</f>
        <v>16</v>
      </c>
      <c r="B37" s="18" t="s">
        <v>218</v>
      </c>
      <c r="C37" s="20" t="s">
        <v>224</v>
      </c>
      <c r="D37" s="10" t="s">
        <v>0</v>
      </c>
      <c r="E37" s="9" t="s">
        <v>1</v>
      </c>
      <c r="F37" s="13">
        <v>35000</v>
      </c>
      <c r="G37" s="13">
        <v>0</v>
      </c>
      <c r="H37" s="13">
        <v>0</v>
      </c>
      <c r="I37" s="13"/>
      <c r="J37" s="13">
        <v>0</v>
      </c>
      <c r="K37" s="8">
        <v>2018</v>
      </c>
    </row>
    <row r="38" spans="1:11" x14ac:dyDescent="0.2">
      <c r="A38" s="8">
        <f>A37+1</f>
        <v>17</v>
      </c>
      <c r="B38" s="18" t="s">
        <v>219</v>
      </c>
      <c r="C38" s="20" t="s">
        <v>225</v>
      </c>
      <c r="D38" s="10" t="s">
        <v>235</v>
      </c>
      <c r="E38" s="23" t="s">
        <v>225</v>
      </c>
      <c r="F38" s="13">
        <v>115627</v>
      </c>
      <c r="G38" s="13">
        <v>115627</v>
      </c>
      <c r="H38" s="13">
        <v>115627</v>
      </c>
      <c r="I38" s="13"/>
      <c r="J38" s="13">
        <v>115627</v>
      </c>
      <c r="K38" s="8"/>
    </row>
    <row r="39" spans="1:11" x14ac:dyDescent="0.2">
      <c r="A39" s="8">
        <f>A38+1</f>
        <v>18</v>
      </c>
      <c r="B39" s="18" t="s">
        <v>220</v>
      </c>
      <c r="C39" s="20" t="s">
        <v>222</v>
      </c>
      <c r="D39" s="10" t="s">
        <v>0</v>
      </c>
      <c r="E39" s="9" t="s">
        <v>1</v>
      </c>
      <c r="F39" s="13">
        <v>7984</v>
      </c>
      <c r="G39" s="13">
        <v>7984</v>
      </c>
      <c r="H39" s="13">
        <v>7984</v>
      </c>
      <c r="I39" s="13"/>
      <c r="J39" s="13">
        <v>7984</v>
      </c>
      <c r="K39" s="8"/>
    </row>
    <row r="40" spans="1:11" ht="18.75" customHeight="1" x14ac:dyDescent="0.2">
      <c r="A40" s="34" t="s">
        <v>749</v>
      </c>
      <c r="B40" s="35"/>
      <c r="C40" s="35"/>
      <c r="D40" s="35"/>
      <c r="E40" s="36"/>
      <c r="F40" s="12">
        <f>SUM(F41:F49)</f>
        <v>113973882</v>
      </c>
      <c r="G40" s="12">
        <f t="shared" ref="G40:J40" si="9">SUM(G41:G49)</f>
        <v>121358773</v>
      </c>
      <c r="H40" s="12">
        <f t="shared" si="9"/>
        <v>126797887</v>
      </c>
      <c r="I40" s="12">
        <f t="shared" si="9"/>
        <v>0</v>
      </c>
      <c r="J40" s="12">
        <f t="shared" si="9"/>
        <v>14933061</v>
      </c>
      <c r="K40" s="12"/>
    </row>
    <row r="41" spans="1:11" x14ac:dyDescent="0.2">
      <c r="A41" s="8">
        <f>A39+1</f>
        <v>19</v>
      </c>
      <c r="B41" s="18" t="s">
        <v>16</v>
      </c>
      <c r="C41" s="20" t="s">
        <v>240</v>
      </c>
      <c r="D41" s="10" t="s">
        <v>26</v>
      </c>
      <c r="E41" s="9" t="s">
        <v>27</v>
      </c>
      <c r="F41" s="13">
        <v>93496579</v>
      </c>
      <c r="G41" s="13">
        <v>101858712</v>
      </c>
      <c r="H41" s="13">
        <v>107361826</v>
      </c>
      <c r="I41" s="13"/>
      <c r="J41" s="13"/>
      <c r="K41" s="8">
        <v>2020</v>
      </c>
    </row>
    <row r="42" spans="1:11" ht="22.5" x14ac:dyDescent="0.2">
      <c r="A42" s="8">
        <f>A41+1</f>
        <v>20</v>
      </c>
      <c r="B42" s="18" t="s">
        <v>19</v>
      </c>
      <c r="C42" s="20" t="s">
        <v>241</v>
      </c>
      <c r="D42" s="10" t="s">
        <v>20</v>
      </c>
      <c r="E42" s="9" t="s">
        <v>21</v>
      </c>
      <c r="F42" s="13">
        <v>979284</v>
      </c>
      <c r="G42" s="13">
        <v>967284</v>
      </c>
      <c r="H42" s="13">
        <v>964284</v>
      </c>
      <c r="I42" s="13"/>
      <c r="J42" s="13">
        <v>961284</v>
      </c>
      <c r="K42" s="8"/>
    </row>
    <row r="43" spans="1:11" ht="22.5" x14ac:dyDescent="0.2">
      <c r="A43" s="8">
        <f>A42+1</f>
        <v>21</v>
      </c>
      <c r="B43" s="18" t="s">
        <v>22</v>
      </c>
      <c r="C43" s="20" t="s">
        <v>242</v>
      </c>
      <c r="D43" s="10" t="s">
        <v>17</v>
      </c>
      <c r="E43" s="9" t="s">
        <v>18</v>
      </c>
      <c r="F43" s="13">
        <v>812498</v>
      </c>
      <c r="G43" s="13">
        <v>820107</v>
      </c>
      <c r="H43" s="13">
        <v>756107</v>
      </c>
      <c r="I43" s="13"/>
      <c r="J43" s="13">
        <v>756107</v>
      </c>
      <c r="K43" s="8"/>
    </row>
    <row r="44" spans="1:11" ht="22.5" x14ac:dyDescent="0.2">
      <c r="A44" s="8">
        <f t="shared" ref="A44:A49" si="10">A43+1</f>
        <v>22</v>
      </c>
      <c r="B44" s="18" t="s">
        <v>25</v>
      </c>
      <c r="C44" s="20" t="s">
        <v>243</v>
      </c>
      <c r="D44" s="10" t="s">
        <v>23</v>
      </c>
      <c r="E44" s="9" t="s">
        <v>24</v>
      </c>
      <c r="F44" s="13">
        <v>4500000</v>
      </c>
      <c r="G44" s="13">
        <v>4500000</v>
      </c>
      <c r="H44" s="13">
        <v>4500000</v>
      </c>
      <c r="I44" s="13"/>
      <c r="J44" s="13">
        <v>0</v>
      </c>
      <c r="K44" s="8"/>
    </row>
    <row r="45" spans="1:11" ht="22.5" x14ac:dyDescent="0.2">
      <c r="A45" s="8">
        <f t="shared" si="10"/>
        <v>23</v>
      </c>
      <c r="B45" s="18" t="s">
        <v>28</v>
      </c>
      <c r="C45" s="20" t="s">
        <v>244</v>
      </c>
      <c r="D45" s="10" t="s">
        <v>8</v>
      </c>
      <c r="E45" s="9" t="s">
        <v>9</v>
      </c>
      <c r="F45" s="13">
        <v>372420</v>
      </c>
      <c r="G45" s="13">
        <v>372420</v>
      </c>
      <c r="H45" s="13">
        <v>372420</v>
      </c>
      <c r="I45" s="13"/>
      <c r="J45" s="13">
        <v>372420</v>
      </c>
      <c r="K45" s="8"/>
    </row>
    <row r="46" spans="1:11" x14ac:dyDescent="0.2">
      <c r="A46" s="8">
        <f t="shared" si="10"/>
        <v>24</v>
      </c>
      <c r="B46" s="18" t="s">
        <v>236</v>
      </c>
      <c r="C46" s="20" t="s">
        <v>245</v>
      </c>
      <c r="D46" s="10" t="s">
        <v>8</v>
      </c>
      <c r="E46" s="9" t="s">
        <v>9</v>
      </c>
      <c r="F46" s="13">
        <v>972851</v>
      </c>
      <c r="G46" s="13"/>
      <c r="H46" s="13"/>
      <c r="I46" s="13"/>
      <c r="J46" s="13"/>
      <c r="K46" s="8">
        <v>2018</v>
      </c>
    </row>
    <row r="47" spans="1:11" ht="33.75" x14ac:dyDescent="0.2">
      <c r="A47" s="8">
        <f t="shared" si="10"/>
        <v>25</v>
      </c>
      <c r="B47" s="18" t="s">
        <v>237</v>
      </c>
      <c r="C47" s="20" t="s">
        <v>246</v>
      </c>
      <c r="D47" s="10" t="s">
        <v>249</v>
      </c>
      <c r="E47" s="9" t="s">
        <v>246</v>
      </c>
      <c r="F47" s="13">
        <v>840250</v>
      </c>
      <c r="G47" s="13">
        <v>840250</v>
      </c>
      <c r="H47" s="13">
        <v>843250</v>
      </c>
      <c r="I47" s="13"/>
      <c r="J47" s="13">
        <v>843250</v>
      </c>
      <c r="K47" s="8"/>
    </row>
    <row r="48" spans="1:11" x14ac:dyDescent="0.2">
      <c r="A48" s="8">
        <f t="shared" si="10"/>
        <v>26</v>
      </c>
      <c r="B48" s="18" t="s">
        <v>238</v>
      </c>
      <c r="C48" s="20" t="s">
        <v>247</v>
      </c>
      <c r="D48" s="10" t="s">
        <v>23</v>
      </c>
      <c r="E48" s="9" t="s">
        <v>24</v>
      </c>
      <c r="F48" s="13">
        <v>6000000</v>
      </c>
      <c r="G48" s="13">
        <v>6000000</v>
      </c>
      <c r="H48" s="13">
        <v>6000000</v>
      </c>
      <c r="I48" s="13"/>
      <c r="J48" s="13">
        <v>6000000</v>
      </c>
      <c r="K48" s="8"/>
    </row>
    <row r="49" spans="1:11" x14ac:dyDescent="0.2">
      <c r="A49" s="8">
        <f t="shared" si="10"/>
        <v>27</v>
      </c>
      <c r="B49" s="18" t="s">
        <v>239</v>
      </c>
      <c r="C49" s="20" t="s">
        <v>248</v>
      </c>
      <c r="D49" s="10" t="s">
        <v>23</v>
      </c>
      <c r="E49" s="9" t="s">
        <v>24</v>
      </c>
      <c r="F49" s="13">
        <v>6000000</v>
      </c>
      <c r="G49" s="13">
        <v>6000000</v>
      </c>
      <c r="H49" s="13">
        <v>6000000</v>
      </c>
      <c r="I49" s="13"/>
      <c r="J49" s="13">
        <v>6000000</v>
      </c>
      <c r="K49" s="8"/>
    </row>
    <row r="50" spans="1:11" ht="15" customHeight="1" x14ac:dyDescent="0.2">
      <c r="A50" s="34" t="s">
        <v>184</v>
      </c>
      <c r="B50" s="35"/>
      <c r="C50" s="35"/>
      <c r="D50" s="35"/>
      <c r="E50" s="36"/>
      <c r="F50" s="12">
        <f>SUM(F51:F59)</f>
        <v>6099869</v>
      </c>
      <c r="G50" s="12">
        <f t="shared" ref="G50:J50" si="11">SUM(G51:G59)</f>
        <v>9406531</v>
      </c>
      <c r="H50" s="12">
        <f t="shared" si="11"/>
        <v>10476385</v>
      </c>
      <c r="I50" s="12">
        <f t="shared" si="11"/>
        <v>7361340</v>
      </c>
      <c r="J50" s="12">
        <f t="shared" si="11"/>
        <v>6865460.9725600006</v>
      </c>
      <c r="K50" s="12"/>
    </row>
    <row r="51" spans="1:11" ht="22.5" x14ac:dyDescent="0.2">
      <c r="A51" s="8">
        <f>A49+1</f>
        <v>28</v>
      </c>
      <c r="B51" s="18" t="s">
        <v>30</v>
      </c>
      <c r="C51" s="20" t="s">
        <v>255</v>
      </c>
      <c r="D51" s="10" t="s">
        <v>35</v>
      </c>
      <c r="E51" s="9" t="s">
        <v>36</v>
      </c>
      <c r="F51" s="13">
        <v>688518</v>
      </c>
      <c r="G51" s="13">
        <v>0</v>
      </c>
      <c r="H51" s="13">
        <v>0</v>
      </c>
      <c r="I51" s="13"/>
      <c r="J51" s="13"/>
      <c r="K51" s="8"/>
    </row>
    <row r="52" spans="1:11" ht="22.5" x14ac:dyDescent="0.2">
      <c r="A52" s="8">
        <f>A51+1</f>
        <v>29</v>
      </c>
      <c r="B52" s="18" t="s">
        <v>31</v>
      </c>
      <c r="C52" s="20" t="s">
        <v>256</v>
      </c>
      <c r="D52" s="10" t="s">
        <v>35</v>
      </c>
      <c r="E52" s="9" t="s">
        <v>36</v>
      </c>
      <c r="F52" s="13">
        <v>0</v>
      </c>
      <c r="G52" s="13">
        <v>0</v>
      </c>
      <c r="H52" s="13">
        <v>69873</v>
      </c>
      <c r="I52" s="13"/>
      <c r="J52" s="13">
        <v>69873</v>
      </c>
      <c r="K52" s="8"/>
    </row>
    <row r="53" spans="1:11" ht="22.5" x14ac:dyDescent="0.2">
      <c r="A53" s="8">
        <f t="shared" ref="A53:A59" si="12">A52+1</f>
        <v>30</v>
      </c>
      <c r="B53" s="18" t="s">
        <v>34</v>
      </c>
      <c r="C53" s="20" t="s">
        <v>257</v>
      </c>
      <c r="D53" s="10" t="s">
        <v>35</v>
      </c>
      <c r="E53" s="9" t="s">
        <v>36</v>
      </c>
      <c r="F53" s="13">
        <v>0</v>
      </c>
      <c r="G53" s="13">
        <v>0</v>
      </c>
      <c r="H53" s="13">
        <v>493461</v>
      </c>
      <c r="I53" s="13"/>
      <c r="J53" s="13">
        <v>493461</v>
      </c>
      <c r="K53" s="8"/>
    </row>
    <row r="54" spans="1:11" ht="22.5" x14ac:dyDescent="0.2">
      <c r="A54" s="8">
        <f t="shared" si="12"/>
        <v>31</v>
      </c>
      <c r="B54" s="18" t="s">
        <v>37</v>
      </c>
      <c r="C54" s="20" t="s">
        <v>258</v>
      </c>
      <c r="D54" s="10" t="s">
        <v>35</v>
      </c>
      <c r="E54" s="9" t="s">
        <v>36</v>
      </c>
      <c r="F54" s="13">
        <v>820000</v>
      </c>
      <c r="G54" s="13">
        <v>4898850</v>
      </c>
      <c r="H54" s="13">
        <v>4736770</v>
      </c>
      <c r="I54" s="13">
        <v>7361340</v>
      </c>
      <c r="J54" s="13">
        <v>1030270</v>
      </c>
      <c r="K54" s="8">
        <v>2022</v>
      </c>
    </row>
    <row r="55" spans="1:11" ht="22.5" x14ac:dyDescent="0.2">
      <c r="A55" s="8">
        <f t="shared" si="12"/>
        <v>32</v>
      </c>
      <c r="B55" s="18" t="s">
        <v>250</v>
      </c>
      <c r="C55" s="20" t="s">
        <v>259</v>
      </c>
      <c r="D55" s="10" t="s">
        <v>35</v>
      </c>
      <c r="E55" s="9" t="s">
        <v>36</v>
      </c>
      <c r="F55" s="13">
        <v>250470</v>
      </c>
      <c r="G55" s="13">
        <v>96800</v>
      </c>
      <c r="H55" s="13">
        <v>96800</v>
      </c>
      <c r="I55" s="13"/>
      <c r="J55" s="13">
        <v>96800</v>
      </c>
      <c r="K55" s="8"/>
    </row>
    <row r="56" spans="1:11" x14ac:dyDescent="0.2">
      <c r="A56" s="8">
        <f t="shared" si="12"/>
        <v>33</v>
      </c>
      <c r="B56" s="18" t="s">
        <v>251</v>
      </c>
      <c r="C56" s="20" t="s">
        <v>260</v>
      </c>
      <c r="D56" s="10" t="s">
        <v>264</v>
      </c>
      <c r="E56" s="9" t="s">
        <v>265</v>
      </c>
      <c r="F56" s="13"/>
      <c r="G56" s="13"/>
      <c r="H56" s="13">
        <v>752344</v>
      </c>
      <c r="I56" s="13"/>
      <c r="J56" s="13">
        <v>847920</v>
      </c>
      <c r="K56" s="8"/>
    </row>
    <row r="57" spans="1:11" ht="45" x14ac:dyDescent="0.2">
      <c r="A57" s="8">
        <f t="shared" si="12"/>
        <v>34</v>
      </c>
      <c r="B57" s="18" t="s">
        <v>252</v>
      </c>
      <c r="C57" s="20" t="s">
        <v>261</v>
      </c>
      <c r="D57" s="10" t="s">
        <v>32</v>
      </c>
      <c r="E57" s="9" t="s">
        <v>33</v>
      </c>
      <c r="F57" s="13">
        <v>0</v>
      </c>
      <c r="G57" s="13">
        <v>0</v>
      </c>
      <c r="H57" s="13">
        <v>116256</v>
      </c>
      <c r="I57" s="13"/>
      <c r="J57" s="13">
        <v>116256</v>
      </c>
      <c r="K57" s="8"/>
    </row>
    <row r="58" spans="1:11" ht="22.5" x14ac:dyDescent="0.2">
      <c r="A58" s="8">
        <f t="shared" si="12"/>
        <v>35</v>
      </c>
      <c r="B58" s="18" t="s">
        <v>253</v>
      </c>
      <c r="C58" s="20" t="s">
        <v>262</v>
      </c>
      <c r="D58" s="10" t="s">
        <v>35</v>
      </c>
      <c r="E58" s="9" t="s">
        <v>36</v>
      </c>
      <c r="F58" s="13">
        <v>4140881</v>
      </c>
      <c r="G58" s="13">
        <v>4140881</v>
      </c>
      <c r="H58" s="13">
        <v>4140881</v>
      </c>
      <c r="I58" s="13"/>
      <c r="J58" s="13">
        <v>4140880.9725600006</v>
      </c>
      <c r="K58" s="8"/>
    </row>
    <row r="59" spans="1:11" x14ac:dyDescent="0.2">
      <c r="A59" s="8">
        <f t="shared" si="12"/>
        <v>36</v>
      </c>
      <c r="B59" s="18" t="s">
        <v>254</v>
      </c>
      <c r="C59" s="20" t="s">
        <v>263</v>
      </c>
      <c r="D59" s="10" t="s">
        <v>8</v>
      </c>
      <c r="E59" s="9" t="s">
        <v>9</v>
      </c>
      <c r="F59" s="13">
        <v>200000</v>
      </c>
      <c r="G59" s="13">
        <v>270000</v>
      </c>
      <c r="H59" s="13">
        <v>70000</v>
      </c>
      <c r="I59" s="13"/>
      <c r="J59" s="13">
        <v>70000</v>
      </c>
      <c r="K59" s="8"/>
    </row>
    <row r="60" spans="1:11" ht="17.25" customHeight="1" x14ac:dyDescent="0.2">
      <c r="A60" s="34" t="s">
        <v>185</v>
      </c>
      <c r="B60" s="35"/>
      <c r="C60" s="35"/>
      <c r="D60" s="35"/>
      <c r="E60" s="36"/>
      <c r="F60" s="12">
        <f>F61+F62+F63+F66+F67+F68+F69+F74+F75+F79+F80+F81+F82+F85+F89+F93+F97+F98+F99+F100+F101+F102+F103+F104+F105+F106+F107+F108+F109+F110+F111+F112+F113+F114+F115+F116+F117+F118+F119+F120+F121+F122+F123+F124</f>
        <v>51643556</v>
      </c>
      <c r="G60" s="12">
        <f t="shared" ref="G60:J60" si="13">G61+G62+G63+G66+G67+G68+G69+G74+G75+G79+G80+G81+G82+G85+G89+G93+G97+G98+G99+G100+G101+G102+G103+G104+G105+G106+G107+G108+G109+G110+G111+G112+G113+G114+G115+G116+G117+G118+G119+G120+G121+G122+G123+G124</f>
        <v>51541288</v>
      </c>
      <c r="H60" s="12">
        <f t="shared" si="13"/>
        <v>52593739</v>
      </c>
      <c r="I60" s="12">
        <f t="shared" si="13"/>
        <v>1962061</v>
      </c>
      <c r="J60" s="12">
        <f t="shared" si="13"/>
        <v>45758365</v>
      </c>
      <c r="K60" s="21"/>
    </row>
    <row r="61" spans="1:11" ht="22.5" x14ac:dyDescent="0.2">
      <c r="A61" s="8">
        <f>A59+1</f>
        <v>37</v>
      </c>
      <c r="B61" s="18" t="s">
        <v>41</v>
      </c>
      <c r="C61" s="20" t="s">
        <v>305</v>
      </c>
      <c r="D61" s="10" t="s">
        <v>4</v>
      </c>
      <c r="E61" s="9" t="s">
        <v>5</v>
      </c>
      <c r="F61" s="13">
        <v>2454719</v>
      </c>
      <c r="G61" s="13">
        <v>5077839</v>
      </c>
      <c r="H61" s="13">
        <v>5800000</v>
      </c>
      <c r="I61" s="13">
        <v>0</v>
      </c>
      <c r="J61" s="13">
        <v>0</v>
      </c>
      <c r="K61" s="8">
        <v>2020</v>
      </c>
    </row>
    <row r="62" spans="1:11" x14ac:dyDescent="0.2">
      <c r="A62" s="8">
        <f>A61+1</f>
        <v>38</v>
      </c>
      <c r="B62" s="18" t="s">
        <v>42</v>
      </c>
      <c r="C62" s="20" t="s">
        <v>306</v>
      </c>
      <c r="D62" s="10" t="s">
        <v>4</v>
      </c>
      <c r="E62" s="9" t="s">
        <v>5</v>
      </c>
      <c r="F62" s="13">
        <v>1453401</v>
      </c>
      <c r="G62" s="13">
        <v>2626081</v>
      </c>
      <c r="H62" s="13">
        <v>1844052</v>
      </c>
      <c r="I62" s="13">
        <v>0</v>
      </c>
      <c r="J62" s="13">
        <v>1844052</v>
      </c>
      <c r="K62" s="8"/>
    </row>
    <row r="63" spans="1:11" ht="33.75" x14ac:dyDescent="0.2">
      <c r="A63" s="8">
        <f>A62+1</f>
        <v>39</v>
      </c>
      <c r="B63" s="18" t="s">
        <v>45</v>
      </c>
      <c r="C63" s="20" t="s">
        <v>307</v>
      </c>
      <c r="D63" s="10"/>
      <c r="E63" s="14" t="s">
        <v>232</v>
      </c>
      <c r="F63" s="13">
        <f>F64+F65</f>
        <v>5665237</v>
      </c>
      <c r="G63" s="13">
        <f t="shared" ref="G63:J63" si="14">G64+G65</f>
        <v>1793414</v>
      </c>
      <c r="H63" s="13">
        <f t="shared" si="14"/>
        <v>1368523</v>
      </c>
      <c r="I63" s="13">
        <f t="shared" si="14"/>
        <v>0</v>
      </c>
      <c r="J63" s="13">
        <f t="shared" si="14"/>
        <v>958011</v>
      </c>
      <c r="K63" s="8"/>
    </row>
    <row r="64" spans="1:11" ht="22.5" x14ac:dyDescent="0.2">
      <c r="A64" s="8"/>
      <c r="B64" s="18"/>
      <c r="C64" s="20"/>
      <c r="D64" s="10" t="s">
        <v>349</v>
      </c>
      <c r="E64" s="9" t="s">
        <v>350</v>
      </c>
      <c r="F64" s="13">
        <v>2746945</v>
      </c>
      <c r="G64" s="13">
        <v>1322156</v>
      </c>
      <c r="H64" s="13">
        <v>817129</v>
      </c>
      <c r="I64" s="13"/>
      <c r="J64" s="13">
        <v>493073</v>
      </c>
      <c r="K64" s="8"/>
    </row>
    <row r="65" spans="1:11" x14ac:dyDescent="0.2">
      <c r="A65" s="8"/>
      <c r="B65" s="18"/>
      <c r="C65" s="20"/>
      <c r="D65" s="10" t="s">
        <v>4</v>
      </c>
      <c r="E65" s="9" t="s">
        <v>5</v>
      </c>
      <c r="F65" s="13">
        <v>2918292</v>
      </c>
      <c r="G65" s="13">
        <v>471258</v>
      </c>
      <c r="H65" s="13">
        <v>551394</v>
      </c>
      <c r="I65" s="13"/>
      <c r="J65" s="13">
        <v>464938</v>
      </c>
      <c r="K65" s="8"/>
    </row>
    <row r="66" spans="1:11" ht="33.75" x14ac:dyDescent="0.2">
      <c r="A66" s="8"/>
      <c r="B66" s="18" t="s">
        <v>48</v>
      </c>
      <c r="C66" s="20" t="s">
        <v>308</v>
      </c>
      <c r="D66" s="10" t="s">
        <v>349</v>
      </c>
      <c r="E66" s="9" t="s">
        <v>350</v>
      </c>
      <c r="F66" s="13">
        <v>1102918</v>
      </c>
      <c r="G66" s="13">
        <v>1102918</v>
      </c>
      <c r="H66" s="13">
        <v>1102918</v>
      </c>
      <c r="I66" s="13">
        <v>0</v>
      </c>
      <c r="J66" s="13">
        <v>1102918</v>
      </c>
      <c r="K66" s="8"/>
    </row>
    <row r="67" spans="1:11" ht="33.75" x14ac:dyDescent="0.2">
      <c r="A67" s="8"/>
      <c r="B67" s="18" t="s">
        <v>49</v>
      </c>
      <c r="C67" s="20" t="s">
        <v>309</v>
      </c>
      <c r="D67" s="10" t="s">
        <v>43</v>
      </c>
      <c r="E67" s="9" t="s">
        <v>44</v>
      </c>
      <c r="F67" s="13">
        <v>1415700</v>
      </c>
      <c r="G67" s="13">
        <v>0</v>
      </c>
      <c r="H67" s="13">
        <v>0</v>
      </c>
      <c r="I67" s="13">
        <v>0</v>
      </c>
      <c r="J67" s="13">
        <v>0</v>
      </c>
      <c r="K67" s="8">
        <v>2018</v>
      </c>
    </row>
    <row r="68" spans="1:11" x14ac:dyDescent="0.2">
      <c r="A68" s="8"/>
      <c r="B68" s="18" t="s">
        <v>266</v>
      </c>
      <c r="C68" s="20" t="s">
        <v>310</v>
      </c>
      <c r="D68" s="10" t="s">
        <v>46</v>
      </c>
      <c r="E68" s="9" t="s">
        <v>47</v>
      </c>
      <c r="F68" s="13">
        <v>826976</v>
      </c>
      <c r="G68" s="13">
        <v>751826</v>
      </c>
      <c r="H68" s="13">
        <v>802828</v>
      </c>
      <c r="I68" s="13">
        <v>0</v>
      </c>
      <c r="J68" s="13">
        <v>802828</v>
      </c>
      <c r="K68" s="8"/>
    </row>
    <row r="69" spans="1:11" ht="33.75" x14ac:dyDescent="0.2">
      <c r="A69" s="8"/>
      <c r="B69" s="18" t="s">
        <v>267</v>
      </c>
      <c r="C69" s="20" t="s">
        <v>311</v>
      </c>
      <c r="D69" s="10"/>
      <c r="E69" s="14" t="s">
        <v>232</v>
      </c>
      <c r="F69" s="19">
        <f>F70+F71+F72+F73</f>
        <v>192096</v>
      </c>
      <c r="G69" s="19">
        <f t="shared" ref="G69:J69" si="15">G70+G71+G72+G73</f>
        <v>192096</v>
      </c>
      <c r="H69" s="19">
        <f t="shared" si="15"/>
        <v>170753</v>
      </c>
      <c r="I69" s="19">
        <f t="shared" si="15"/>
        <v>128061</v>
      </c>
      <c r="J69" s="19">
        <f t="shared" si="15"/>
        <v>0</v>
      </c>
      <c r="K69" s="13"/>
    </row>
    <row r="70" spans="1:11" ht="22.5" x14ac:dyDescent="0.2">
      <c r="A70" s="8"/>
      <c r="B70" s="18"/>
      <c r="C70" s="20"/>
      <c r="D70" s="10" t="s">
        <v>349</v>
      </c>
      <c r="E70" s="9" t="s">
        <v>350</v>
      </c>
      <c r="F70" s="13">
        <v>3843</v>
      </c>
      <c r="G70" s="13">
        <v>3843</v>
      </c>
      <c r="H70" s="13">
        <v>3843</v>
      </c>
      <c r="I70" s="13"/>
      <c r="J70" s="13"/>
      <c r="K70" s="8"/>
    </row>
    <row r="71" spans="1:11" x14ac:dyDescent="0.2">
      <c r="A71" s="8"/>
      <c r="B71" s="18"/>
      <c r="C71" s="20"/>
      <c r="D71" s="10" t="s">
        <v>2</v>
      </c>
      <c r="E71" s="9" t="s">
        <v>3</v>
      </c>
      <c r="F71" s="13">
        <v>102880</v>
      </c>
      <c r="G71" s="13">
        <v>102880</v>
      </c>
      <c r="H71" s="13">
        <v>102880</v>
      </c>
      <c r="I71" s="13">
        <v>128061</v>
      </c>
      <c r="J71" s="13"/>
      <c r="K71" s="8"/>
    </row>
    <row r="72" spans="1:11" x14ac:dyDescent="0.2">
      <c r="A72" s="8"/>
      <c r="B72" s="18"/>
      <c r="C72" s="20"/>
      <c r="D72" s="10" t="s">
        <v>43</v>
      </c>
      <c r="E72" s="9" t="s">
        <v>44</v>
      </c>
      <c r="F72" s="13">
        <v>64030</v>
      </c>
      <c r="G72" s="13">
        <v>64030</v>
      </c>
      <c r="H72" s="13">
        <v>64030</v>
      </c>
      <c r="I72" s="13"/>
      <c r="J72" s="13"/>
      <c r="K72" s="8"/>
    </row>
    <row r="73" spans="1:11" x14ac:dyDescent="0.2">
      <c r="A73" s="8"/>
      <c r="B73" s="18"/>
      <c r="C73" s="20"/>
      <c r="D73" s="10" t="s">
        <v>8</v>
      </c>
      <c r="E73" s="9" t="s">
        <v>9</v>
      </c>
      <c r="F73" s="13">
        <v>21343</v>
      </c>
      <c r="G73" s="13">
        <v>21343</v>
      </c>
      <c r="H73" s="13"/>
      <c r="I73" s="13"/>
      <c r="J73" s="13"/>
      <c r="K73" s="8"/>
    </row>
    <row r="74" spans="1:11" x14ac:dyDescent="0.2">
      <c r="A74" s="8"/>
      <c r="B74" s="18" t="s">
        <v>268</v>
      </c>
      <c r="C74" s="20" t="s">
        <v>312</v>
      </c>
      <c r="D74" s="10" t="s">
        <v>2</v>
      </c>
      <c r="E74" s="9" t="s">
        <v>3</v>
      </c>
      <c r="F74" s="13">
        <v>1095794</v>
      </c>
      <c r="G74" s="13">
        <v>802516</v>
      </c>
      <c r="H74" s="13">
        <v>970016</v>
      </c>
      <c r="I74" s="13">
        <v>0</v>
      </c>
      <c r="J74" s="13">
        <v>660016</v>
      </c>
      <c r="K74" s="8"/>
    </row>
    <row r="75" spans="1:11" ht="22.5" x14ac:dyDescent="0.2">
      <c r="A75" s="8"/>
      <c r="B75" s="18" t="s">
        <v>269</v>
      </c>
      <c r="C75" s="20" t="s">
        <v>313</v>
      </c>
      <c r="D75" s="10"/>
      <c r="E75" s="14" t="s">
        <v>232</v>
      </c>
      <c r="F75" s="13">
        <f>F76+F77+F78</f>
        <v>2870287</v>
      </c>
      <c r="G75" s="13">
        <f t="shared" ref="G75:J75" si="16">G76+G77+G78</f>
        <v>297291</v>
      </c>
      <c r="H75" s="13">
        <f t="shared" si="16"/>
        <v>130000</v>
      </c>
      <c r="I75" s="13">
        <f t="shared" si="16"/>
        <v>0</v>
      </c>
      <c r="J75" s="13">
        <f t="shared" si="16"/>
        <v>0</v>
      </c>
      <c r="K75" s="13"/>
    </row>
    <row r="76" spans="1:11" ht="22.5" x14ac:dyDescent="0.2">
      <c r="A76" s="8"/>
      <c r="B76" s="18"/>
      <c r="C76" s="20"/>
      <c r="D76" s="10" t="s">
        <v>351</v>
      </c>
      <c r="E76" s="9" t="s">
        <v>350</v>
      </c>
      <c r="F76" s="13">
        <v>201118</v>
      </c>
      <c r="G76" s="13">
        <v>8156</v>
      </c>
      <c r="H76" s="13"/>
      <c r="I76" s="13"/>
      <c r="J76" s="13"/>
      <c r="K76" s="8"/>
    </row>
    <row r="77" spans="1:11" x14ac:dyDescent="0.2">
      <c r="A77" s="8"/>
      <c r="B77" s="18"/>
      <c r="C77" s="20"/>
      <c r="D77" s="10" t="s">
        <v>352</v>
      </c>
      <c r="E77" s="9" t="s">
        <v>3</v>
      </c>
      <c r="F77" s="13">
        <v>1821946</v>
      </c>
      <c r="G77" s="13">
        <v>282505</v>
      </c>
      <c r="H77" s="13">
        <v>130000</v>
      </c>
      <c r="I77" s="13"/>
      <c r="J77" s="13"/>
      <c r="K77" s="8"/>
    </row>
    <row r="78" spans="1:11" x14ac:dyDescent="0.2">
      <c r="A78" s="8"/>
      <c r="B78" s="18"/>
      <c r="C78" s="20"/>
      <c r="D78" s="8" t="s">
        <v>43</v>
      </c>
      <c r="E78" s="9" t="s">
        <v>44</v>
      </c>
      <c r="F78" s="13">
        <v>847223</v>
      </c>
      <c r="G78" s="13">
        <v>6630</v>
      </c>
      <c r="H78" s="13"/>
      <c r="I78" s="13"/>
      <c r="J78" s="13"/>
      <c r="K78" s="8"/>
    </row>
    <row r="79" spans="1:11" ht="22.5" x14ac:dyDescent="0.2">
      <c r="A79" s="8"/>
      <c r="B79" s="18" t="s">
        <v>270</v>
      </c>
      <c r="C79" s="20" t="s">
        <v>314</v>
      </c>
      <c r="D79" s="10" t="s">
        <v>349</v>
      </c>
      <c r="E79" s="9" t="s">
        <v>350</v>
      </c>
      <c r="F79" s="13">
        <v>2264251</v>
      </c>
      <c r="G79" s="13">
        <v>2195753</v>
      </c>
      <c r="H79" s="13">
        <v>2195753</v>
      </c>
      <c r="I79" s="13"/>
      <c r="J79" s="13">
        <v>2195753</v>
      </c>
      <c r="K79" s="8"/>
    </row>
    <row r="80" spans="1:11" ht="33.75" x14ac:dyDescent="0.2">
      <c r="A80" s="8"/>
      <c r="B80" s="18" t="s">
        <v>271</v>
      </c>
      <c r="C80" s="20" t="s">
        <v>315</v>
      </c>
      <c r="D80" s="10" t="s">
        <v>13</v>
      </c>
      <c r="E80" s="9" t="s">
        <v>40</v>
      </c>
      <c r="F80" s="13">
        <v>10537895</v>
      </c>
      <c r="G80" s="13">
        <v>10357895</v>
      </c>
      <c r="H80" s="13">
        <v>10357895</v>
      </c>
      <c r="I80" s="13">
        <v>0</v>
      </c>
      <c r="J80" s="13">
        <v>10221295</v>
      </c>
      <c r="K80" s="8"/>
    </row>
    <row r="81" spans="1:11" x14ac:dyDescent="0.2">
      <c r="A81" s="8"/>
      <c r="B81" s="18" t="s">
        <v>272</v>
      </c>
      <c r="C81" s="20" t="s">
        <v>316</v>
      </c>
      <c r="D81" s="10" t="s">
        <v>43</v>
      </c>
      <c r="E81" s="9" t="s">
        <v>44</v>
      </c>
      <c r="F81" s="13">
        <v>578686</v>
      </c>
      <c r="G81" s="13">
        <v>587826</v>
      </c>
      <c r="H81" s="13">
        <v>587826</v>
      </c>
      <c r="I81" s="13">
        <v>0</v>
      </c>
      <c r="J81" s="13">
        <v>587826</v>
      </c>
      <c r="K81" s="8"/>
    </row>
    <row r="82" spans="1:11" x14ac:dyDescent="0.2">
      <c r="A82" s="8"/>
      <c r="B82" s="18" t="s">
        <v>273</v>
      </c>
      <c r="C82" s="20" t="s">
        <v>317</v>
      </c>
      <c r="D82" s="10"/>
      <c r="E82" s="14" t="s">
        <v>232</v>
      </c>
      <c r="F82" s="13">
        <f>F83+F84</f>
        <v>621840</v>
      </c>
      <c r="G82" s="13">
        <f t="shared" ref="G82:J82" si="17">G83+G84</f>
        <v>160180</v>
      </c>
      <c r="H82" s="13">
        <f t="shared" si="17"/>
        <v>118180</v>
      </c>
      <c r="I82" s="13">
        <f t="shared" si="17"/>
        <v>0</v>
      </c>
      <c r="J82" s="13">
        <f t="shared" si="17"/>
        <v>87500</v>
      </c>
      <c r="K82" s="8">
        <v>2018</v>
      </c>
    </row>
    <row r="83" spans="1:11" x14ac:dyDescent="0.2">
      <c r="A83" s="8"/>
      <c r="B83" s="18"/>
      <c r="C83" s="20"/>
      <c r="D83" s="10" t="s">
        <v>2</v>
      </c>
      <c r="E83" s="9" t="s">
        <v>3</v>
      </c>
      <c r="F83" s="13">
        <v>387840</v>
      </c>
      <c r="G83" s="13">
        <v>160180</v>
      </c>
      <c r="H83" s="13">
        <v>118180</v>
      </c>
      <c r="I83" s="13"/>
      <c r="J83" s="13">
        <v>87500</v>
      </c>
      <c r="K83" s="8"/>
    </row>
    <row r="84" spans="1:11" x14ac:dyDescent="0.2">
      <c r="A84" s="8"/>
      <c r="B84" s="18"/>
      <c r="C84" s="20"/>
      <c r="D84" s="10" t="s">
        <v>43</v>
      </c>
      <c r="E84" s="9" t="s">
        <v>44</v>
      </c>
      <c r="F84" s="13">
        <v>234000</v>
      </c>
      <c r="G84" s="13">
        <v>0</v>
      </c>
      <c r="H84" s="13">
        <v>0</v>
      </c>
      <c r="I84" s="13"/>
      <c r="J84" s="13"/>
      <c r="K84" s="8"/>
    </row>
    <row r="85" spans="1:11" x14ac:dyDescent="0.2">
      <c r="A85" s="8"/>
      <c r="B85" s="18" t="s">
        <v>274</v>
      </c>
      <c r="C85" s="20" t="s">
        <v>318</v>
      </c>
      <c r="D85" s="10"/>
      <c r="E85" s="14" t="s">
        <v>232</v>
      </c>
      <c r="F85" s="13">
        <f>F86+F87+F88</f>
        <v>392888</v>
      </c>
      <c r="G85" s="13">
        <f t="shared" ref="G85:J85" si="18">G86+G87+G88</f>
        <v>0</v>
      </c>
      <c r="H85" s="13">
        <f t="shared" si="18"/>
        <v>0</v>
      </c>
      <c r="I85" s="13">
        <f t="shared" si="18"/>
        <v>0</v>
      </c>
      <c r="J85" s="13">
        <f t="shared" si="18"/>
        <v>0</v>
      </c>
      <c r="K85" s="8">
        <v>0</v>
      </c>
    </row>
    <row r="86" spans="1:11" ht="22.5" x14ac:dyDescent="0.2">
      <c r="A86" s="8"/>
      <c r="B86" s="18"/>
      <c r="C86" s="20"/>
      <c r="D86" s="8" t="s">
        <v>349</v>
      </c>
      <c r="E86" s="9" t="s">
        <v>350</v>
      </c>
      <c r="F86" s="13">
        <v>133096</v>
      </c>
      <c r="G86" s="13"/>
      <c r="H86" s="13"/>
      <c r="I86" s="13"/>
      <c r="J86" s="13"/>
      <c r="K86" s="8"/>
    </row>
    <row r="87" spans="1:11" x14ac:dyDescent="0.2">
      <c r="A87" s="8"/>
      <c r="B87" s="18"/>
      <c r="C87" s="20"/>
      <c r="D87" s="10" t="s">
        <v>352</v>
      </c>
      <c r="E87" s="9" t="s">
        <v>3</v>
      </c>
      <c r="F87" s="13">
        <v>88858</v>
      </c>
      <c r="G87" s="13"/>
      <c r="H87" s="13"/>
      <c r="I87" s="13"/>
      <c r="J87" s="13"/>
      <c r="K87" s="8"/>
    </row>
    <row r="88" spans="1:11" x14ac:dyDescent="0.2">
      <c r="A88" s="8"/>
      <c r="B88" s="18"/>
      <c r="C88" s="20"/>
      <c r="D88" s="8" t="s">
        <v>43</v>
      </c>
      <c r="E88" s="9" t="s">
        <v>44</v>
      </c>
      <c r="F88" s="13">
        <v>170934</v>
      </c>
      <c r="G88" s="13"/>
      <c r="H88" s="13"/>
      <c r="I88" s="13"/>
      <c r="J88" s="13"/>
      <c r="K88" s="8"/>
    </row>
    <row r="89" spans="1:11" x14ac:dyDescent="0.2">
      <c r="A89" s="8"/>
      <c r="B89" s="18" t="s">
        <v>275</v>
      </c>
      <c r="C89" s="20" t="s">
        <v>319</v>
      </c>
      <c r="D89" s="10"/>
      <c r="E89" s="14" t="s">
        <v>232</v>
      </c>
      <c r="F89" s="13">
        <f>F90+F91+F92</f>
        <v>898363</v>
      </c>
      <c r="G89" s="13">
        <f t="shared" ref="G89:J89" si="19">G90+G91+G92</f>
        <v>606634</v>
      </c>
      <c r="H89" s="13">
        <f t="shared" si="19"/>
        <v>715899</v>
      </c>
      <c r="I89" s="13">
        <f t="shared" si="19"/>
        <v>0</v>
      </c>
      <c r="J89" s="13">
        <f t="shared" si="19"/>
        <v>322900</v>
      </c>
      <c r="K89" s="8">
        <v>0</v>
      </c>
    </row>
    <row r="90" spans="1:11" ht="22.5" x14ac:dyDescent="0.2">
      <c r="A90" s="8"/>
      <c r="B90" s="18"/>
      <c r="C90" s="20"/>
      <c r="D90" s="8" t="s">
        <v>349</v>
      </c>
      <c r="E90" s="9" t="s">
        <v>350</v>
      </c>
      <c r="F90" s="13">
        <v>49054</v>
      </c>
      <c r="G90" s="13">
        <v>14214</v>
      </c>
      <c r="H90" s="13">
        <v>16520</v>
      </c>
      <c r="I90" s="13"/>
      <c r="J90" s="13"/>
      <c r="K90" s="8"/>
    </row>
    <row r="91" spans="1:11" x14ac:dyDescent="0.2">
      <c r="A91" s="8"/>
      <c r="B91" s="18"/>
      <c r="C91" s="20"/>
      <c r="D91" s="8" t="s">
        <v>2</v>
      </c>
      <c r="E91" s="9" t="s">
        <v>3</v>
      </c>
      <c r="F91" s="13">
        <v>207629</v>
      </c>
      <c r="G91" s="13">
        <v>86020</v>
      </c>
      <c r="H91" s="13">
        <v>192979</v>
      </c>
      <c r="I91" s="13"/>
      <c r="J91" s="13">
        <v>139500</v>
      </c>
      <c r="K91" s="8"/>
    </row>
    <row r="92" spans="1:11" x14ac:dyDescent="0.2">
      <c r="A92" s="8"/>
      <c r="B92" s="18"/>
      <c r="C92" s="20"/>
      <c r="D92" s="8" t="s">
        <v>43</v>
      </c>
      <c r="E92" s="9" t="s">
        <v>44</v>
      </c>
      <c r="F92" s="13">
        <v>641680</v>
      </c>
      <c r="G92" s="13">
        <v>506400</v>
      </c>
      <c r="H92" s="13">
        <v>506400</v>
      </c>
      <c r="I92" s="13"/>
      <c r="J92" s="13">
        <v>183400</v>
      </c>
      <c r="K92" s="8"/>
    </row>
    <row r="93" spans="1:11" x14ac:dyDescent="0.2">
      <c r="A93" s="8"/>
      <c r="B93" s="18" t="s">
        <v>276</v>
      </c>
      <c r="C93" s="20" t="s">
        <v>320</v>
      </c>
      <c r="D93" s="10"/>
      <c r="E93" s="14" t="s">
        <v>232</v>
      </c>
      <c r="F93" s="13">
        <f>F94+F95+F96</f>
        <v>307144</v>
      </c>
      <c r="G93" s="13">
        <f t="shared" ref="G93:J93" si="20">G94+G95+G96</f>
        <v>1813048</v>
      </c>
      <c r="H93" s="13">
        <f t="shared" si="20"/>
        <v>5514103</v>
      </c>
      <c r="I93" s="13">
        <f t="shared" si="20"/>
        <v>1834000</v>
      </c>
      <c r="J93" s="13">
        <f t="shared" si="20"/>
        <v>5356374</v>
      </c>
      <c r="K93" s="8">
        <v>0</v>
      </c>
    </row>
    <row r="94" spans="1:11" ht="22.5" x14ac:dyDescent="0.2">
      <c r="A94" s="8"/>
      <c r="B94" s="18"/>
      <c r="C94" s="20"/>
      <c r="D94" s="8" t="s">
        <v>349</v>
      </c>
      <c r="E94" s="9" t="s">
        <v>350</v>
      </c>
      <c r="F94" s="13">
        <v>24910</v>
      </c>
      <c r="G94" s="13"/>
      <c r="H94" s="13"/>
      <c r="I94" s="13"/>
      <c r="J94" s="13"/>
      <c r="K94" s="8"/>
    </row>
    <row r="95" spans="1:11" x14ac:dyDescent="0.2">
      <c r="A95" s="8"/>
      <c r="B95" s="18"/>
      <c r="C95" s="20"/>
      <c r="D95" s="8" t="s">
        <v>2</v>
      </c>
      <c r="E95" s="9" t="s">
        <v>3</v>
      </c>
      <c r="F95" s="13">
        <v>282234</v>
      </c>
      <c r="G95" s="13">
        <v>1188148</v>
      </c>
      <c r="H95" s="13">
        <v>4901203</v>
      </c>
      <c r="I95" s="13"/>
      <c r="J95" s="13">
        <v>5356374</v>
      </c>
      <c r="K95" s="8"/>
    </row>
    <row r="96" spans="1:11" x14ac:dyDescent="0.2">
      <c r="A96" s="8"/>
      <c r="B96" s="18"/>
      <c r="C96" s="20"/>
      <c r="D96" s="8" t="s">
        <v>43</v>
      </c>
      <c r="E96" s="9" t="s">
        <v>44</v>
      </c>
      <c r="F96" s="13"/>
      <c r="G96" s="13">
        <v>624900</v>
      </c>
      <c r="H96" s="13">
        <v>612900</v>
      </c>
      <c r="I96" s="13">
        <v>1834000</v>
      </c>
      <c r="J96" s="13"/>
      <c r="K96" s="8"/>
    </row>
    <row r="97" spans="1:11" ht="22.5" x14ac:dyDescent="0.2">
      <c r="A97" s="8"/>
      <c r="B97" s="18" t="s">
        <v>277</v>
      </c>
      <c r="C97" s="20" t="s">
        <v>321</v>
      </c>
      <c r="D97" s="8" t="s">
        <v>349</v>
      </c>
      <c r="E97" s="9" t="s">
        <v>350</v>
      </c>
      <c r="F97" s="13">
        <v>240687</v>
      </c>
      <c r="G97" s="13"/>
      <c r="H97" s="13"/>
      <c r="I97" s="13"/>
      <c r="J97" s="13"/>
      <c r="K97" s="8">
        <v>2018</v>
      </c>
    </row>
    <row r="98" spans="1:11" ht="22.5" x14ac:dyDescent="0.2">
      <c r="A98" s="8"/>
      <c r="B98" s="18" t="s">
        <v>278</v>
      </c>
      <c r="C98" s="20" t="s">
        <v>322</v>
      </c>
      <c r="D98" s="8" t="s">
        <v>349</v>
      </c>
      <c r="E98" s="9" t="s">
        <v>350</v>
      </c>
      <c r="F98" s="13">
        <v>1476483</v>
      </c>
      <c r="G98" s="13">
        <v>1872772</v>
      </c>
      <c r="H98" s="13">
        <v>1530140</v>
      </c>
      <c r="I98" s="13">
        <v>0</v>
      </c>
      <c r="J98" s="13">
        <v>1377390</v>
      </c>
      <c r="K98" s="8"/>
    </row>
    <row r="99" spans="1:11" x14ac:dyDescent="0.2">
      <c r="A99" s="8"/>
      <c r="B99" s="18" t="s">
        <v>279</v>
      </c>
      <c r="C99" s="20" t="s">
        <v>323</v>
      </c>
      <c r="D99" s="8" t="s">
        <v>2</v>
      </c>
      <c r="E99" s="9" t="s">
        <v>3</v>
      </c>
      <c r="F99" s="13">
        <v>859617</v>
      </c>
      <c r="G99" s="13">
        <v>2987849</v>
      </c>
      <c r="H99" s="13">
        <v>3571551</v>
      </c>
      <c r="I99" s="13">
        <v>0</v>
      </c>
      <c r="J99" s="13">
        <v>3952251</v>
      </c>
      <c r="K99" s="8"/>
    </row>
    <row r="100" spans="1:11" x14ac:dyDescent="0.2">
      <c r="A100" s="8"/>
      <c r="B100" s="18" t="s">
        <v>280</v>
      </c>
      <c r="C100" s="20" t="s">
        <v>324</v>
      </c>
      <c r="D100" s="8" t="s">
        <v>2</v>
      </c>
      <c r="E100" s="9" t="s">
        <v>3</v>
      </c>
      <c r="F100" s="13">
        <v>664240</v>
      </c>
      <c r="G100" s="13">
        <v>286790</v>
      </c>
      <c r="H100" s="13">
        <v>100510</v>
      </c>
      <c r="I100" s="13">
        <v>0</v>
      </c>
      <c r="J100" s="13">
        <v>500</v>
      </c>
      <c r="K100" s="8"/>
    </row>
    <row r="101" spans="1:11" x14ac:dyDescent="0.2">
      <c r="A101" s="8"/>
      <c r="B101" s="18" t="s">
        <v>281</v>
      </c>
      <c r="C101" s="20" t="s">
        <v>325</v>
      </c>
      <c r="D101" s="8" t="s">
        <v>2</v>
      </c>
      <c r="E101" s="9" t="s">
        <v>3</v>
      </c>
      <c r="F101" s="13">
        <v>80000</v>
      </c>
      <c r="G101" s="13">
        <v>2700</v>
      </c>
      <c r="H101" s="13">
        <v>2700</v>
      </c>
      <c r="I101" s="13">
        <v>0</v>
      </c>
      <c r="J101" s="13">
        <v>2700</v>
      </c>
      <c r="K101" s="8"/>
    </row>
    <row r="102" spans="1:11" ht="33.75" x14ac:dyDescent="0.2">
      <c r="A102" s="8"/>
      <c r="B102" s="18" t="s">
        <v>282</v>
      </c>
      <c r="C102" s="20" t="s">
        <v>326</v>
      </c>
      <c r="D102" s="8" t="s">
        <v>13</v>
      </c>
      <c r="E102" s="9" t="s">
        <v>40</v>
      </c>
      <c r="F102" s="13">
        <v>737876</v>
      </c>
      <c r="G102" s="13">
        <v>703459</v>
      </c>
      <c r="H102" s="13">
        <v>672603</v>
      </c>
      <c r="I102" s="13">
        <v>0</v>
      </c>
      <c r="J102" s="13">
        <v>534032</v>
      </c>
      <c r="K102" s="8"/>
    </row>
    <row r="103" spans="1:11" ht="22.5" x14ac:dyDescent="0.2">
      <c r="A103" s="8"/>
      <c r="B103" s="18" t="s">
        <v>283</v>
      </c>
      <c r="C103" s="20" t="s">
        <v>327</v>
      </c>
      <c r="D103" s="8" t="s">
        <v>4</v>
      </c>
      <c r="E103" s="9" t="s">
        <v>5</v>
      </c>
      <c r="F103" s="13">
        <v>604495</v>
      </c>
      <c r="G103" s="13">
        <v>604495</v>
      </c>
      <c r="H103" s="13">
        <v>604495</v>
      </c>
      <c r="I103" s="13">
        <v>0</v>
      </c>
      <c r="J103" s="13">
        <v>604495</v>
      </c>
      <c r="K103" s="8"/>
    </row>
    <row r="104" spans="1:11" ht="33.75" x14ac:dyDescent="0.2">
      <c r="A104" s="8"/>
      <c r="B104" s="18" t="s">
        <v>284</v>
      </c>
      <c r="C104" s="20" t="s">
        <v>328</v>
      </c>
      <c r="D104" s="8" t="s">
        <v>4</v>
      </c>
      <c r="E104" s="9" t="s">
        <v>5</v>
      </c>
      <c r="F104" s="13">
        <v>1172844</v>
      </c>
      <c r="G104" s="13">
        <v>3567995</v>
      </c>
      <c r="H104" s="13">
        <v>4635943</v>
      </c>
      <c r="I104" s="13">
        <v>0</v>
      </c>
      <c r="J104" s="13">
        <v>4947901</v>
      </c>
      <c r="K104" s="8"/>
    </row>
    <row r="105" spans="1:11" ht="22.5" x14ac:dyDescent="0.2">
      <c r="A105" s="8"/>
      <c r="B105" s="18" t="s">
        <v>285</v>
      </c>
      <c r="C105" s="20" t="s">
        <v>329</v>
      </c>
      <c r="D105" s="8" t="s">
        <v>4</v>
      </c>
      <c r="E105" s="9" t="s">
        <v>5</v>
      </c>
      <c r="F105" s="13">
        <v>125840</v>
      </c>
      <c r="G105" s="13">
        <v>0</v>
      </c>
      <c r="H105" s="13">
        <v>0</v>
      </c>
      <c r="I105" s="13">
        <v>0</v>
      </c>
      <c r="J105" s="13">
        <v>0</v>
      </c>
      <c r="K105" s="8">
        <v>2018</v>
      </c>
    </row>
    <row r="106" spans="1:11" x14ac:dyDescent="0.2">
      <c r="A106" s="8"/>
      <c r="B106" s="18" t="s">
        <v>286</v>
      </c>
      <c r="C106" s="20" t="s">
        <v>330</v>
      </c>
      <c r="D106" s="8" t="s">
        <v>4</v>
      </c>
      <c r="E106" s="9" t="s">
        <v>5</v>
      </c>
      <c r="F106" s="13">
        <v>468518</v>
      </c>
      <c r="G106" s="13">
        <v>2987840</v>
      </c>
      <c r="H106" s="13">
        <v>3323682</v>
      </c>
      <c r="I106" s="13">
        <v>0</v>
      </c>
      <c r="J106" s="13">
        <v>0</v>
      </c>
      <c r="K106" s="8">
        <v>2020</v>
      </c>
    </row>
    <row r="107" spans="1:11" ht="22.5" x14ac:dyDescent="0.2">
      <c r="A107" s="8"/>
      <c r="B107" s="18" t="s">
        <v>287</v>
      </c>
      <c r="C107" s="20" t="s">
        <v>331</v>
      </c>
      <c r="D107" s="8" t="s">
        <v>4</v>
      </c>
      <c r="E107" s="9" t="s">
        <v>5</v>
      </c>
      <c r="F107" s="13">
        <v>151000</v>
      </c>
      <c r="G107" s="13">
        <v>0</v>
      </c>
      <c r="H107" s="13">
        <v>0</v>
      </c>
      <c r="I107" s="13">
        <v>0</v>
      </c>
      <c r="J107" s="13">
        <v>37754</v>
      </c>
      <c r="K107" s="8"/>
    </row>
    <row r="108" spans="1:11" ht="22.5" x14ac:dyDescent="0.2">
      <c r="A108" s="8"/>
      <c r="B108" s="18" t="s">
        <v>288</v>
      </c>
      <c r="C108" s="20" t="s">
        <v>332</v>
      </c>
      <c r="D108" s="8" t="s">
        <v>4</v>
      </c>
      <c r="E108" s="9" t="s">
        <v>5</v>
      </c>
      <c r="F108" s="13">
        <v>1117920</v>
      </c>
      <c r="G108" s="13">
        <v>0</v>
      </c>
      <c r="H108" s="13">
        <v>0</v>
      </c>
      <c r="I108" s="13">
        <v>0</v>
      </c>
      <c r="J108" s="13">
        <v>0</v>
      </c>
      <c r="K108" s="8">
        <v>2018</v>
      </c>
    </row>
    <row r="109" spans="1:11" x14ac:dyDescent="0.2">
      <c r="A109" s="8"/>
      <c r="B109" s="18" t="s">
        <v>289</v>
      </c>
      <c r="C109" s="20" t="s">
        <v>333</v>
      </c>
      <c r="D109" s="8" t="s">
        <v>4</v>
      </c>
      <c r="E109" s="9" t="s">
        <v>5</v>
      </c>
      <c r="F109" s="13">
        <v>3500000</v>
      </c>
      <c r="G109" s="13">
        <v>3000000</v>
      </c>
      <c r="H109" s="13">
        <v>3000000</v>
      </c>
      <c r="I109" s="13">
        <v>0</v>
      </c>
      <c r="J109" s="13">
        <v>0</v>
      </c>
      <c r="K109" s="8">
        <v>2020</v>
      </c>
    </row>
    <row r="110" spans="1:11" ht="22.5" x14ac:dyDescent="0.2">
      <c r="A110" s="8"/>
      <c r="B110" s="18" t="s">
        <v>290</v>
      </c>
      <c r="C110" s="20" t="s">
        <v>334</v>
      </c>
      <c r="D110" s="8" t="s">
        <v>4</v>
      </c>
      <c r="E110" s="9" t="s">
        <v>5</v>
      </c>
      <c r="F110" s="13">
        <v>594703</v>
      </c>
      <c r="G110" s="13">
        <v>151470</v>
      </c>
      <c r="H110" s="13">
        <v>151254</v>
      </c>
      <c r="I110" s="13">
        <v>0</v>
      </c>
      <c r="J110" s="13">
        <v>151254</v>
      </c>
      <c r="K110" s="8"/>
    </row>
    <row r="111" spans="1:11" ht="22.5" x14ac:dyDescent="0.2">
      <c r="A111" s="8"/>
      <c r="B111" s="18" t="s">
        <v>291</v>
      </c>
      <c r="C111" s="20" t="s">
        <v>335</v>
      </c>
      <c r="D111" s="8" t="s">
        <v>4</v>
      </c>
      <c r="E111" s="9" t="s">
        <v>5</v>
      </c>
      <c r="F111" s="13">
        <v>500900</v>
      </c>
      <c r="G111" s="13">
        <v>0</v>
      </c>
      <c r="H111" s="13">
        <v>0</v>
      </c>
      <c r="I111" s="13"/>
      <c r="J111" s="13">
        <v>0</v>
      </c>
      <c r="K111" s="8">
        <v>2018</v>
      </c>
    </row>
    <row r="112" spans="1:11" ht="22.5" x14ac:dyDescent="0.2">
      <c r="A112" s="8"/>
      <c r="B112" s="18" t="s">
        <v>292</v>
      </c>
      <c r="C112" s="20" t="s">
        <v>336</v>
      </c>
      <c r="D112" s="8" t="s">
        <v>4</v>
      </c>
      <c r="E112" s="9" t="s">
        <v>5</v>
      </c>
      <c r="F112" s="13">
        <v>162655</v>
      </c>
      <c r="G112" s="13">
        <v>14479</v>
      </c>
      <c r="H112" s="13">
        <v>3979</v>
      </c>
      <c r="I112" s="13">
        <v>0</v>
      </c>
      <c r="J112" s="13">
        <v>3979</v>
      </c>
      <c r="K112" s="8"/>
    </row>
    <row r="113" spans="1:11" x14ac:dyDescent="0.2">
      <c r="A113" s="8"/>
      <c r="B113" s="18" t="s">
        <v>293</v>
      </c>
      <c r="C113" s="20" t="s">
        <v>337</v>
      </c>
      <c r="D113" s="8" t="s">
        <v>4</v>
      </c>
      <c r="E113" s="9" t="s">
        <v>5</v>
      </c>
      <c r="F113" s="13">
        <v>556814</v>
      </c>
      <c r="G113" s="13">
        <v>556814</v>
      </c>
      <c r="H113" s="13">
        <v>556814</v>
      </c>
      <c r="I113" s="13">
        <v>0</v>
      </c>
      <c r="J113" s="13">
        <v>556814</v>
      </c>
      <c r="K113" s="8"/>
    </row>
    <row r="114" spans="1:11" ht="22.5" x14ac:dyDescent="0.2">
      <c r="A114" s="8"/>
      <c r="B114" s="18" t="s">
        <v>294</v>
      </c>
      <c r="C114" s="20" t="s">
        <v>338</v>
      </c>
      <c r="D114" s="8" t="s">
        <v>353</v>
      </c>
      <c r="E114" s="9" t="s">
        <v>354</v>
      </c>
      <c r="F114" s="13">
        <v>229202</v>
      </c>
      <c r="G114" s="13">
        <v>229202</v>
      </c>
      <c r="H114" s="13">
        <v>229202</v>
      </c>
      <c r="I114" s="13">
        <v>0</v>
      </c>
      <c r="J114" s="13">
        <v>229202</v>
      </c>
      <c r="K114" s="8"/>
    </row>
    <row r="115" spans="1:11" ht="22.5" x14ac:dyDescent="0.2">
      <c r="A115" s="8"/>
      <c r="B115" s="18" t="s">
        <v>295</v>
      </c>
      <c r="C115" s="20" t="s">
        <v>339</v>
      </c>
      <c r="D115" s="8" t="s">
        <v>353</v>
      </c>
      <c r="E115" s="9" t="s">
        <v>354</v>
      </c>
      <c r="F115" s="13">
        <v>30479</v>
      </c>
      <c r="G115" s="13">
        <v>30479</v>
      </c>
      <c r="H115" s="13">
        <v>30479</v>
      </c>
      <c r="I115" s="13">
        <v>0</v>
      </c>
      <c r="J115" s="13">
        <v>30479</v>
      </c>
      <c r="K115" s="8"/>
    </row>
    <row r="116" spans="1:11" ht="22.5" x14ac:dyDescent="0.2">
      <c r="A116" s="8"/>
      <c r="B116" s="18" t="s">
        <v>296</v>
      </c>
      <c r="C116" s="20" t="s">
        <v>340</v>
      </c>
      <c r="D116" s="8" t="s">
        <v>43</v>
      </c>
      <c r="E116" s="9" t="s">
        <v>44</v>
      </c>
      <c r="F116" s="13">
        <v>126355</v>
      </c>
      <c r="G116" s="13">
        <v>126355</v>
      </c>
      <c r="H116" s="13">
        <v>126355</v>
      </c>
      <c r="I116" s="13">
        <v>0</v>
      </c>
      <c r="J116" s="13">
        <v>126355</v>
      </c>
      <c r="K116" s="8"/>
    </row>
    <row r="117" spans="1:11" x14ac:dyDescent="0.2">
      <c r="A117" s="8"/>
      <c r="B117" s="18" t="s">
        <v>297</v>
      </c>
      <c r="C117" s="20" t="s">
        <v>341</v>
      </c>
      <c r="D117" s="8" t="s">
        <v>43</v>
      </c>
      <c r="E117" s="9" t="s">
        <v>44</v>
      </c>
      <c r="F117" s="13">
        <v>71571</v>
      </c>
      <c r="G117" s="13">
        <v>44150</v>
      </c>
      <c r="H117" s="13">
        <v>0</v>
      </c>
      <c r="I117" s="13">
        <v>0</v>
      </c>
      <c r="J117" s="13">
        <v>0</v>
      </c>
      <c r="K117" s="8">
        <v>0</v>
      </c>
    </row>
    <row r="118" spans="1:11" ht="33.75" x14ac:dyDescent="0.2">
      <c r="A118" s="8"/>
      <c r="B118" s="18" t="s">
        <v>298</v>
      </c>
      <c r="C118" s="20" t="s">
        <v>342</v>
      </c>
      <c r="D118" s="8" t="s">
        <v>43</v>
      </c>
      <c r="E118" s="9" t="s">
        <v>44</v>
      </c>
      <c r="F118" s="13">
        <v>1027569</v>
      </c>
      <c r="G118" s="13">
        <v>1914440</v>
      </c>
      <c r="H118" s="13">
        <v>961660</v>
      </c>
      <c r="I118" s="13">
        <v>0</v>
      </c>
      <c r="J118" s="13">
        <v>0</v>
      </c>
      <c r="K118" s="8">
        <v>0</v>
      </c>
    </row>
    <row r="119" spans="1:11" ht="22.5" x14ac:dyDescent="0.2">
      <c r="A119" s="8"/>
      <c r="B119" s="18" t="s">
        <v>299</v>
      </c>
      <c r="C119" s="20" t="s">
        <v>343</v>
      </c>
      <c r="D119" s="8" t="s">
        <v>43</v>
      </c>
      <c r="E119" s="9" t="s">
        <v>44</v>
      </c>
      <c r="F119" s="13">
        <v>1448590</v>
      </c>
      <c r="G119" s="13">
        <v>1778590</v>
      </c>
      <c r="H119" s="13">
        <v>0</v>
      </c>
      <c r="I119" s="13">
        <v>0</v>
      </c>
      <c r="J119" s="13">
        <v>0</v>
      </c>
      <c r="K119" s="8">
        <v>0</v>
      </c>
    </row>
    <row r="120" spans="1:11" x14ac:dyDescent="0.2">
      <c r="A120" s="8"/>
      <c r="B120" s="18" t="s">
        <v>300</v>
      </c>
      <c r="C120" s="20" t="s">
        <v>344</v>
      </c>
      <c r="D120" s="8" t="s">
        <v>43</v>
      </c>
      <c r="E120" s="9" t="s">
        <v>44</v>
      </c>
      <c r="F120" s="13">
        <v>1636500</v>
      </c>
      <c r="G120" s="13">
        <v>379700</v>
      </c>
      <c r="H120" s="13">
        <v>0</v>
      </c>
      <c r="I120" s="13">
        <v>0</v>
      </c>
      <c r="J120" s="13">
        <v>0</v>
      </c>
      <c r="K120" s="8">
        <v>0</v>
      </c>
    </row>
    <row r="121" spans="1:11" ht="33.75" x14ac:dyDescent="0.2">
      <c r="A121" s="8"/>
      <c r="B121" s="18" t="s">
        <v>301</v>
      </c>
      <c r="C121" s="20" t="s">
        <v>345</v>
      </c>
      <c r="D121" s="8" t="s">
        <v>43</v>
      </c>
      <c r="E121" s="22" t="s">
        <v>44</v>
      </c>
      <c r="F121" s="13">
        <v>486020</v>
      </c>
      <c r="G121" s="13">
        <v>486020</v>
      </c>
      <c r="H121" s="13">
        <v>486020</v>
      </c>
      <c r="I121" s="13">
        <v>0</v>
      </c>
      <c r="J121" s="13">
        <v>486020</v>
      </c>
      <c r="K121" s="8"/>
    </row>
    <row r="122" spans="1:11" ht="22.5" x14ac:dyDescent="0.2">
      <c r="A122" s="8"/>
      <c r="B122" s="18" t="s">
        <v>302</v>
      </c>
      <c r="C122" s="20" t="s">
        <v>346</v>
      </c>
      <c r="D122" s="8" t="s">
        <v>43</v>
      </c>
      <c r="E122" s="9" t="s">
        <v>44</v>
      </c>
      <c r="F122" s="13"/>
      <c r="G122" s="13"/>
      <c r="H122" s="13"/>
      <c r="I122" s="13">
        <v>0</v>
      </c>
      <c r="J122" s="13">
        <v>8577766</v>
      </c>
      <c r="K122" s="8"/>
    </row>
    <row r="123" spans="1:11" ht="22.5" x14ac:dyDescent="0.2">
      <c r="A123" s="8"/>
      <c r="B123" s="18" t="s">
        <v>303</v>
      </c>
      <c r="C123" s="20" t="s">
        <v>347</v>
      </c>
      <c r="D123" s="8" t="s">
        <v>43</v>
      </c>
      <c r="E123" s="9" t="s">
        <v>44</v>
      </c>
      <c r="F123" s="13">
        <v>84800</v>
      </c>
      <c r="G123" s="13">
        <v>0</v>
      </c>
      <c r="H123" s="13">
        <v>0</v>
      </c>
      <c r="I123" s="13">
        <v>0</v>
      </c>
      <c r="J123" s="13">
        <v>0</v>
      </c>
      <c r="K123" s="8">
        <v>0</v>
      </c>
    </row>
    <row r="124" spans="1:11" ht="22.5" x14ac:dyDescent="0.2">
      <c r="A124" s="8"/>
      <c r="B124" s="18" t="s">
        <v>304</v>
      </c>
      <c r="C124" s="20" t="s">
        <v>348</v>
      </c>
      <c r="D124" s="8" t="s">
        <v>43</v>
      </c>
      <c r="E124" s="9" t="s">
        <v>44</v>
      </c>
      <c r="F124" s="13">
        <v>809683</v>
      </c>
      <c r="G124" s="13">
        <v>1450372</v>
      </c>
      <c r="H124" s="13">
        <v>927606</v>
      </c>
      <c r="I124" s="13"/>
      <c r="J124" s="13">
        <v>0</v>
      </c>
      <c r="K124" s="8">
        <v>0</v>
      </c>
    </row>
    <row r="125" spans="1:11" ht="18" customHeight="1" x14ac:dyDescent="0.2">
      <c r="A125" s="34" t="s">
        <v>186</v>
      </c>
      <c r="B125" s="35"/>
      <c r="C125" s="35"/>
      <c r="D125" s="35"/>
      <c r="E125" s="36"/>
      <c r="F125" s="12">
        <f>F126+F129+F130+F131+F132+F133+F138+F139+F140+F141+F142+F143+F144+F145+F149+F150+F151+F152+F153</f>
        <v>47951172</v>
      </c>
      <c r="G125" s="12">
        <f t="shared" ref="G125:J125" si="21">G126+G129+G130+G131+G132+G133+G138+G139+G140+G141+G142+G143+G144+G145+G149+G150+G151+G152+G153</f>
        <v>62005750</v>
      </c>
      <c r="H125" s="12">
        <f t="shared" si="21"/>
        <v>68202379</v>
      </c>
      <c r="I125" s="12">
        <f t="shared" si="21"/>
        <v>0</v>
      </c>
      <c r="J125" s="12">
        <f t="shared" si="21"/>
        <v>68051490.671128795</v>
      </c>
      <c r="K125" s="12"/>
    </row>
    <row r="126" spans="1:11" ht="22.5" x14ac:dyDescent="0.2">
      <c r="A126" s="8"/>
      <c r="B126" s="18" t="s">
        <v>53</v>
      </c>
      <c r="C126" s="9" t="s">
        <v>369</v>
      </c>
      <c r="D126" s="10"/>
      <c r="E126" s="14" t="s">
        <v>232</v>
      </c>
      <c r="F126" s="13">
        <v>2217959</v>
      </c>
      <c r="G126" s="13">
        <v>4435918</v>
      </c>
      <c r="H126" s="13">
        <v>4435918</v>
      </c>
      <c r="I126" s="13"/>
      <c r="J126" s="13">
        <v>4435918</v>
      </c>
      <c r="K126" s="8"/>
    </row>
    <row r="127" spans="1:11" x14ac:dyDescent="0.2">
      <c r="A127" s="8"/>
      <c r="B127" s="18"/>
      <c r="C127" s="9"/>
      <c r="D127" s="8" t="s">
        <v>388</v>
      </c>
      <c r="E127" s="9" t="s">
        <v>389</v>
      </c>
      <c r="F127" s="13">
        <v>1796371</v>
      </c>
      <c r="G127" s="13">
        <v>3592743</v>
      </c>
      <c r="H127" s="13">
        <v>3592743</v>
      </c>
      <c r="I127" s="13"/>
      <c r="J127" s="13">
        <v>3592743</v>
      </c>
      <c r="K127" s="8"/>
    </row>
    <row r="128" spans="1:11" x14ac:dyDescent="0.2">
      <c r="A128" s="8"/>
      <c r="B128" s="18"/>
      <c r="C128" s="9"/>
      <c r="D128" s="8" t="s">
        <v>390</v>
      </c>
      <c r="E128" s="9" t="s">
        <v>391</v>
      </c>
      <c r="F128" s="13">
        <v>421588</v>
      </c>
      <c r="G128" s="13">
        <v>843175</v>
      </c>
      <c r="H128" s="13">
        <v>843175</v>
      </c>
      <c r="I128" s="13"/>
      <c r="J128" s="13">
        <v>843175</v>
      </c>
      <c r="K128" s="8"/>
    </row>
    <row r="129" spans="1:11" ht="45" x14ac:dyDescent="0.2">
      <c r="A129" s="8"/>
      <c r="B129" s="18" t="s">
        <v>55</v>
      </c>
      <c r="C129" s="9" t="s">
        <v>370</v>
      </c>
      <c r="D129" s="14"/>
      <c r="E129" s="22" t="s">
        <v>392</v>
      </c>
      <c r="F129" s="13">
        <v>351700</v>
      </c>
      <c r="G129" s="13">
        <v>395089</v>
      </c>
      <c r="H129" s="13">
        <v>277940</v>
      </c>
      <c r="I129" s="13"/>
      <c r="J129" s="13"/>
      <c r="K129" s="8">
        <v>2020</v>
      </c>
    </row>
    <row r="130" spans="1:11" ht="22.5" x14ac:dyDescent="0.2">
      <c r="A130" s="8"/>
      <c r="B130" s="18" t="s">
        <v>60</v>
      </c>
      <c r="C130" s="9" t="s">
        <v>371</v>
      </c>
      <c r="D130" s="10" t="s">
        <v>70</v>
      </c>
      <c r="E130" s="22" t="s">
        <v>71</v>
      </c>
      <c r="F130" s="13">
        <v>133442</v>
      </c>
      <c r="G130" s="13">
        <v>593998</v>
      </c>
      <c r="H130" s="13">
        <v>593998</v>
      </c>
      <c r="I130" s="13"/>
      <c r="J130" s="13">
        <v>593998</v>
      </c>
      <c r="K130" s="8"/>
    </row>
    <row r="131" spans="1:11" ht="22.5" x14ac:dyDescent="0.2">
      <c r="A131" s="8"/>
      <c r="B131" s="18" t="s">
        <v>69</v>
      </c>
      <c r="C131" s="9" t="s">
        <v>372</v>
      </c>
      <c r="D131" s="10" t="s">
        <v>58</v>
      </c>
      <c r="E131" s="22" t="s">
        <v>59</v>
      </c>
      <c r="F131" s="13">
        <v>6551375</v>
      </c>
      <c r="G131" s="13">
        <v>6891375</v>
      </c>
      <c r="H131" s="13">
        <v>6891375</v>
      </c>
      <c r="I131" s="13"/>
      <c r="J131" s="13">
        <v>6891375</v>
      </c>
      <c r="K131" s="8"/>
    </row>
    <row r="132" spans="1:11" ht="22.5" x14ac:dyDescent="0.2">
      <c r="A132" s="8"/>
      <c r="B132" s="18" t="s">
        <v>72</v>
      </c>
      <c r="C132" s="9" t="s">
        <v>373</v>
      </c>
      <c r="D132" s="10" t="s">
        <v>97</v>
      </c>
      <c r="E132" s="22" t="s">
        <v>393</v>
      </c>
      <c r="F132" s="13">
        <v>4000000</v>
      </c>
      <c r="G132" s="13">
        <v>4000000</v>
      </c>
      <c r="H132" s="13">
        <v>4000000</v>
      </c>
      <c r="I132" s="13"/>
      <c r="J132" s="13">
        <v>4000000</v>
      </c>
      <c r="K132" s="8"/>
    </row>
    <row r="133" spans="1:11" x14ac:dyDescent="0.2">
      <c r="A133" s="8"/>
      <c r="B133" s="18" t="s">
        <v>355</v>
      </c>
      <c r="C133" s="9" t="s">
        <v>374</v>
      </c>
      <c r="D133" s="10"/>
      <c r="E133" s="14" t="s">
        <v>232</v>
      </c>
      <c r="F133" s="13">
        <f>F134+F135+F136+F137</f>
        <v>1823393</v>
      </c>
      <c r="G133" s="13">
        <f t="shared" ref="G133:J133" si="22">G134+G135+G136+G137</f>
        <v>1955600</v>
      </c>
      <c r="H133" s="13">
        <f t="shared" si="22"/>
        <v>1955600</v>
      </c>
      <c r="I133" s="13"/>
      <c r="J133" s="13">
        <f t="shared" si="22"/>
        <v>1955600</v>
      </c>
      <c r="K133" s="8"/>
    </row>
    <row r="134" spans="1:11" x14ac:dyDescent="0.2">
      <c r="A134" s="8"/>
      <c r="B134" s="18"/>
      <c r="C134" s="9"/>
      <c r="D134" s="10" t="s">
        <v>61</v>
      </c>
      <c r="E134" s="22" t="s">
        <v>62</v>
      </c>
      <c r="F134" s="13">
        <v>550343</v>
      </c>
      <c r="G134" s="13">
        <v>581305</v>
      </c>
      <c r="H134" s="13">
        <v>581305</v>
      </c>
      <c r="I134" s="13"/>
      <c r="J134" s="13">
        <v>581305</v>
      </c>
      <c r="K134" s="8"/>
    </row>
    <row r="135" spans="1:11" ht="22.5" x14ac:dyDescent="0.2">
      <c r="A135" s="8"/>
      <c r="B135" s="18"/>
      <c r="C135" s="9"/>
      <c r="D135" s="10" t="s">
        <v>63</v>
      </c>
      <c r="E135" s="22" t="s">
        <v>64</v>
      </c>
      <c r="F135" s="13">
        <v>272199</v>
      </c>
      <c r="G135" s="13">
        <v>289189</v>
      </c>
      <c r="H135" s="13">
        <v>289189</v>
      </c>
      <c r="I135" s="13"/>
      <c r="J135" s="13">
        <v>289189</v>
      </c>
      <c r="K135" s="8"/>
    </row>
    <row r="136" spans="1:11" x14ac:dyDescent="0.2">
      <c r="A136" s="8"/>
      <c r="B136" s="18"/>
      <c r="C136" s="9"/>
      <c r="D136" s="10" t="s">
        <v>65</v>
      </c>
      <c r="E136" s="22" t="s">
        <v>66</v>
      </c>
      <c r="F136" s="13">
        <v>916096</v>
      </c>
      <c r="G136" s="13">
        <v>995061</v>
      </c>
      <c r="H136" s="13">
        <v>995061</v>
      </c>
      <c r="I136" s="13"/>
      <c r="J136" s="13">
        <v>995061</v>
      </c>
      <c r="K136" s="8"/>
    </row>
    <row r="137" spans="1:11" ht="22.5" x14ac:dyDescent="0.2">
      <c r="A137" s="8"/>
      <c r="B137" s="18"/>
      <c r="C137" s="9"/>
      <c r="D137" s="10" t="s">
        <v>67</v>
      </c>
      <c r="E137" s="22" t="s">
        <v>68</v>
      </c>
      <c r="F137" s="13">
        <v>84755</v>
      </c>
      <c r="G137" s="13">
        <v>90045</v>
      </c>
      <c r="H137" s="13">
        <v>90045</v>
      </c>
      <c r="I137" s="13"/>
      <c r="J137" s="13">
        <v>90045</v>
      </c>
      <c r="K137" s="8"/>
    </row>
    <row r="138" spans="1:11" ht="22.5" x14ac:dyDescent="0.2">
      <c r="A138" s="8"/>
      <c r="B138" s="18" t="s">
        <v>356</v>
      </c>
      <c r="C138" s="9" t="s">
        <v>375</v>
      </c>
      <c r="D138" s="10" t="s">
        <v>73</v>
      </c>
      <c r="E138" s="22" t="s">
        <v>74</v>
      </c>
      <c r="F138" s="13">
        <v>200000</v>
      </c>
      <c r="G138" s="13">
        <v>200000</v>
      </c>
      <c r="H138" s="13">
        <v>200000</v>
      </c>
      <c r="I138" s="13"/>
      <c r="J138" s="13">
        <v>200000</v>
      </c>
      <c r="K138" s="8"/>
    </row>
    <row r="139" spans="1:11" ht="22.5" x14ac:dyDescent="0.2">
      <c r="A139" s="8"/>
      <c r="B139" s="18" t="s">
        <v>357</v>
      </c>
      <c r="C139" s="9" t="s">
        <v>376</v>
      </c>
      <c r="D139" s="10" t="s">
        <v>394</v>
      </c>
      <c r="E139" s="22" t="s">
        <v>395</v>
      </c>
      <c r="F139" s="13">
        <v>2962824</v>
      </c>
      <c r="G139" s="13">
        <v>10474692</v>
      </c>
      <c r="H139" s="13">
        <v>17740572</v>
      </c>
      <c r="I139" s="13"/>
      <c r="J139" s="13">
        <v>17740572</v>
      </c>
      <c r="K139" s="8"/>
    </row>
    <row r="140" spans="1:11" ht="22.5" x14ac:dyDescent="0.2">
      <c r="A140" s="8"/>
      <c r="B140" s="18" t="s">
        <v>358</v>
      </c>
      <c r="C140" s="9" t="s">
        <v>377</v>
      </c>
      <c r="D140" s="10" t="s">
        <v>396</v>
      </c>
      <c r="E140" s="22" t="s">
        <v>397</v>
      </c>
      <c r="F140" s="13">
        <v>771750</v>
      </c>
      <c r="G140" s="13">
        <v>771750</v>
      </c>
      <c r="H140" s="13">
        <v>771750</v>
      </c>
      <c r="I140" s="13"/>
      <c r="J140" s="13">
        <v>771750</v>
      </c>
      <c r="K140" s="8"/>
    </row>
    <row r="141" spans="1:11" ht="22.5" x14ac:dyDescent="0.2">
      <c r="A141" s="8"/>
      <c r="B141" s="18" t="s">
        <v>359</v>
      </c>
      <c r="C141" s="9" t="s">
        <v>378</v>
      </c>
      <c r="D141" s="10" t="s">
        <v>388</v>
      </c>
      <c r="E141" s="22" t="s">
        <v>389</v>
      </c>
      <c r="F141" s="13">
        <v>5488979</v>
      </c>
      <c r="G141" s="13">
        <v>5922505</v>
      </c>
      <c r="H141" s="13">
        <v>6044852</v>
      </c>
      <c r="I141" s="13"/>
      <c r="J141" s="13">
        <v>6171904</v>
      </c>
      <c r="K141" s="8"/>
    </row>
    <row r="142" spans="1:11" ht="22.5" x14ac:dyDescent="0.2">
      <c r="A142" s="8"/>
      <c r="B142" s="18" t="s">
        <v>360</v>
      </c>
      <c r="C142" s="9" t="s">
        <v>379</v>
      </c>
      <c r="D142" s="10" t="s">
        <v>73</v>
      </c>
      <c r="E142" s="22" t="s">
        <v>74</v>
      </c>
      <c r="F142" s="13">
        <v>238697</v>
      </c>
      <c r="G142" s="13">
        <v>234597</v>
      </c>
      <c r="H142" s="13">
        <v>234597</v>
      </c>
      <c r="I142" s="13"/>
      <c r="J142" s="13">
        <v>234597</v>
      </c>
      <c r="K142" s="8"/>
    </row>
    <row r="143" spans="1:11" ht="22.5" x14ac:dyDescent="0.2">
      <c r="A143" s="8"/>
      <c r="B143" s="18" t="s">
        <v>361</v>
      </c>
      <c r="C143" s="9" t="s">
        <v>380</v>
      </c>
      <c r="D143" s="10"/>
      <c r="E143" s="22" t="s">
        <v>392</v>
      </c>
      <c r="F143" s="13">
        <v>1000000</v>
      </c>
      <c r="G143" s="13">
        <v>1000000</v>
      </c>
      <c r="H143" s="13">
        <v>1000000</v>
      </c>
      <c r="I143" s="13"/>
      <c r="J143" s="13">
        <v>1000000</v>
      </c>
      <c r="K143" s="8"/>
    </row>
    <row r="144" spans="1:11" x14ac:dyDescent="0.2">
      <c r="A144" s="8"/>
      <c r="B144" s="18" t="s">
        <v>362</v>
      </c>
      <c r="C144" s="9" t="s">
        <v>381</v>
      </c>
      <c r="D144" s="10" t="s">
        <v>56</v>
      </c>
      <c r="E144" s="22" t="s">
        <v>57</v>
      </c>
      <c r="F144" s="13">
        <v>21244926</v>
      </c>
      <c r="G144" s="13">
        <v>23364567</v>
      </c>
      <c r="H144" s="13">
        <v>23364567</v>
      </c>
      <c r="I144" s="13"/>
      <c r="J144" s="13">
        <v>23364566.671128795</v>
      </c>
      <c r="K144" s="8"/>
    </row>
    <row r="145" spans="1:11" ht="33.75" x14ac:dyDescent="0.2">
      <c r="A145" s="8"/>
      <c r="B145" s="18" t="s">
        <v>363</v>
      </c>
      <c r="C145" s="9" t="s">
        <v>382</v>
      </c>
      <c r="D145" s="10"/>
      <c r="E145" s="14" t="s">
        <v>232</v>
      </c>
      <c r="F145" s="13">
        <f>F146+F147+F148</f>
        <v>600473</v>
      </c>
      <c r="G145" s="13">
        <f t="shared" ref="G145:J145" si="23">G146+G147+G148</f>
        <v>600473</v>
      </c>
      <c r="H145" s="13">
        <f t="shared" si="23"/>
        <v>600473</v>
      </c>
      <c r="I145" s="13">
        <f t="shared" si="23"/>
        <v>0</v>
      </c>
      <c r="J145" s="13">
        <f t="shared" si="23"/>
        <v>600473</v>
      </c>
      <c r="K145" s="8"/>
    </row>
    <row r="146" spans="1:11" x14ac:dyDescent="0.2">
      <c r="A146" s="8"/>
      <c r="B146" s="18"/>
      <c r="C146" s="9"/>
      <c r="D146" s="10" t="s">
        <v>396</v>
      </c>
      <c r="E146" s="22" t="s">
        <v>397</v>
      </c>
      <c r="F146" s="13">
        <v>388747</v>
      </c>
      <c r="G146" s="13">
        <v>388747</v>
      </c>
      <c r="H146" s="13">
        <v>388747</v>
      </c>
      <c r="I146" s="13"/>
      <c r="J146" s="13">
        <v>388747</v>
      </c>
      <c r="K146" s="8"/>
    </row>
    <row r="147" spans="1:11" x14ac:dyDescent="0.2">
      <c r="A147" s="8"/>
      <c r="B147" s="18"/>
      <c r="C147" s="9"/>
      <c r="D147" s="10" t="s">
        <v>399</v>
      </c>
      <c r="E147" s="22" t="s">
        <v>400</v>
      </c>
      <c r="F147" s="13">
        <v>123560</v>
      </c>
      <c r="G147" s="13">
        <v>123560</v>
      </c>
      <c r="H147" s="13">
        <v>123560</v>
      </c>
      <c r="I147" s="13"/>
      <c r="J147" s="13">
        <v>123560</v>
      </c>
      <c r="K147" s="8"/>
    </row>
    <row r="148" spans="1:11" x14ac:dyDescent="0.2">
      <c r="A148" s="8"/>
      <c r="B148" s="18"/>
      <c r="C148" s="9"/>
      <c r="D148" s="10" t="s">
        <v>70</v>
      </c>
      <c r="E148" s="22" t="s">
        <v>71</v>
      </c>
      <c r="F148" s="13">
        <v>88166</v>
      </c>
      <c r="G148" s="13">
        <v>88166</v>
      </c>
      <c r="H148" s="13">
        <v>88166</v>
      </c>
      <c r="I148" s="13"/>
      <c r="J148" s="13">
        <v>88166</v>
      </c>
      <c r="K148" s="8"/>
    </row>
    <row r="149" spans="1:11" x14ac:dyDescent="0.2">
      <c r="A149" s="8"/>
      <c r="B149" s="18" t="s">
        <v>364</v>
      </c>
      <c r="C149" s="9" t="s">
        <v>383</v>
      </c>
      <c r="D149" s="10" t="s">
        <v>401</v>
      </c>
      <c r="E149" s="22" t="s">
        <v>402</v>
      </c>
      <c r="F149" s="13">
        <v>220225</v>
      </c>
      <c r="G149" s="13"/>
      <c r="H149" s="13"/>
      <c r="I149" s="13"/>
      <c r="J149" s="13"/>
      <c r="K149" s="8">
        <v>2018</v>
      </c>
    </row>
    <row r="150" spans="1:11" ht="22.5" x14ac:dyDescent="0.2">
      <c r="A150" s="8"/>
      <c r="B150" s="18" t="s">
        <v>365</v>
      </c>
      <c r="C150" s="9" t="s">
        <v>384</v>
      </c>
      <c r="D150" s="10" t="s">
        <v>403</v>
      </c>
      <c r="E150" s="22" t="s">
        <v>404</v>
      </c>
      <c r="F150" s="13">
        <v>17903</v>
      </c>
      <c r="G150" s="13">
        <v>17593</v>
      </c>
      <c r="H150" s="13">
        <v>17593</v>
      </c>
      <c r="I150" s="13"/>
      <c r="J150" s="13">
        <v>17593</v>
      </c>
      <c r="K150" s="8"/>
    </row>
    <row r="151" spans="1:11" ht="22.5" x14ac:dyDescent="0.2">
      <c r="A151" s="8"/>
      <c r="B151" s="18" t="s">
        <v>366</v>
      </c>
      <c r="C151" s="9" t="s">
        <v>385</v>
      </c>
      <c r="D151" s="10" t="s">
        <v>403</v>
      </c>
      <c r="E151" s="22" t="s">
        <v>404</v>
      </c>
      <c r="F151" s="13">
        <v>127526</v>
      </c>
      <c r="G151" s="13">
        <v>62723</v>
      </c>
      <c r="H151" s="13">
        <v>62723</v>
      </c>
      <c r="I151" s="13"/>
      <c r="J151" s="13">
        <v>62723</v>
      </c>
      <c r="K151" s="8"/>
    </row>
    <row r="152" spans="1:11" ht="22.5" x14ac:dyDescent="0.2">
      <c r="A152" s="8"/>
      <c r="B152" s="18" t="s">
        <v>367</v>
      </c>
      <c r="C152" s="9" t="s">
        <v>386</v>
      </c>
      <c r="D152" s="10" t="s">
        <v>405</v>
      </c>
      <c r="E152" s="22" t="s">
        <v>406</v>
      </c>
      <c r="F152" s="13">
        <v>0</v>
      </c>
      <c r="G152" s="13">
        <v>1080688</v>
      </c>
      <c r="H152" s="13">
        <v>0</v>
      </c>
      <c r="I152" s="13"/>
      <c r="J152" s="13">
        <v>0</v>
      </c>
      <c r="K152" s="8"/>
    </row>
    <row r="153" spans="1:11" ht="22.5" x14ac:dyDescent="0.2">
      <c r="A153" s="8"/>
      <c r="B153" s="18" t="s">
        <v>368</v>
      </c>
      <c r="C153" s="9" t="s">
        <v>387</v>
      </c>
      <c r="D153" s="10" t="s">
        <v>396</v>
      </c>
      <c r="E153" s="22" t="s">
        <v>397</v>
      </c>
      <c r="F153" s="13"/>
      <c r="G153" s="13">
        <v>4182</v>
      </c>
      <c r="H153" s="13">
        <v>10421</v>
      </c>
      <c r="I153" s="13"/>
      <c r="J153" s="13">
        <v>10421</v>
      </c>
      <c r="K153" s="8"/>
    </row>
    <row r="154" spans="1:11" ht="15" customHeight="1" x14ac:dyDescent="0.2">
      <c r="A154" s="34" t="s">
        <v>197</v>
      </c>
      <c r="B154" s="35"/>
      <c r="C154" s="35"/>
      <c r="D154" s="35"/>
      <c r="E154" s="36"/>
      <c r="F154" s="12">
        <f>F155+F156+F157+F158+F159+F160+F161+F162+F165+F166+F167+F168+F169+F170+F171+F172+F173+F174+F175+F176+F177+F178</f>
        <v>9805935</v>
      </c>
      <c r="G154" s="12">
        <f t="shared" ref="G154:J154" si="24">G155+G156+G157+G158+G159+G160+G161+G162+G165+G166+G167+G168+G169+G170+G171+G172+G173+G174+G175+G176+G177+G178</f>
        <v>6445041</v>
      </c>
      <c r="H154" s="12">
        <f t="shared" si="24"/>
        <v>5914397</v>
      </c>
      <c r="I154" s="12">
        <f t="shared" si="24"/>
        <v>0</v>
      </c>
      <c r="J154" s="12">
        <f t="shared" si="24"/>
        <v>5551725</v>
      </c>
      <c r="K154" s="21"/>
    </row>
    <row r="155" spans="1:11" x14ac:dyDescent="0.2">
      <c r="A155" s="8"/>
      <c r="B155" s="18" t="s">
        <v>164</v>
      </c>
      <c r="C155" s="9" t="s">
        <v>407</v>
      </c>
      <c r="D155" s="10" t="s">
        <v>8</v>
      </c>
      <c r="E155" s="9" t="s">
        <v>9</v>
      </c>
      <c r="F155" s="13">
        <v>0</v>
      </c>
      <c r="G155" s="13">
        <v>121484</v>
      </c>
      <c r="H155" s="13">
        <v>128260</v>
      </c>
      <c r="I155" s="13"/>
      <c r="J155" s="13">
        <v>148830</v>
      </c>
      <c r="K155" s="8"/>
    </row>
    <row r="156" spans="1:11" ht="22.5" x14ac:dyDescent="0.2">
      <c r="A156" s="8"/>
      <c r="B156" s="18" t="s">
        <v>166</v>
      </c>
      <c r="C156" s="9" t="s">
        <v>408</v>
      </c>
      <c r="D156" s="10" t="s">
        <v>172</v>
      </c>
      <c r="E156" s="9" t="s">
        <v>173</v>
      </c>
      <c r="F156" s="13">
        <v>319814</v>
      </c>
      <c r="G156" s="13">
        <v>314374</v>
      </c>
      <c r="H156" s="13">
        <v>317557</v>
      </c>
      <c r="I156" s="13"/>
      <c r="J156" s="13">
        <v>317557</v>
      </c>
      <c r="K156" s="8"/>
    </row>
    <row r="157" spans="1:11" x14ac:dyDescent="0.2">
      <c r="A157" s="8"/>
      <c r="B157" s="18" t="s">
        <v>169</v>
      </c>
      <c r="C157" s="9" t="s">
        <v>409</v>
      </c>
      <c r="D157" s="10" t="s">
        <v>175</v>
      </c>
      <c r="E157" s="9" t="s">
        <v>176</v>
      </c>
      <c r="F157" s="13">
        <v>536073</v>
      </c>
      <c r="G157" s="13">
        <v>429967</v>
      </c>
      <c r="H157" s="13">
        <v>429967</v>
      </c>
      <c r="I157" s="13"/>
      <c r="J157" s="13">
        <v>429967</v>
      </c>
      <c r="K157" s="8"/>
    </row>
    <row r="158" spans="1:11" ht="22.5" x14ac:dyDescent="0.2">
      <c r="A158" s="8"/>
      <c r="B158" s="18" t="s">
        <v>174</v>
      </c>
      <c r="C158" s="9" t="s">
        <v>410</v>
      </c>
      <c r="D158" s="10" t="s">
        <v>94</v>
      </c>
      <c r="E158" s="9" t="s">
        <v>171</v>
      </c>
      <c r="F158" s="13">
        <v>301898</v>
      </c>
      <c r="G158" s="13">
        <v>422663</v>
      </c>
      <c r="H158" s="13">
        <v>228898</v>
      </c>
      <c r="I158" s="13"/>
      <c r="J158" s="13">
        <v>261898</v>
      </c>
      <c r="K158" s="8"/>
    </row>
    <row r="159" spans="1:11" ht="22.5" x14ac:dyDescent="0.2">
      <c r="A159" s="8"/>
      <c r="B159" s="18" t="s">
        <v>177</v>
      </c>
      <c r="C159" s="9" t="s">
        <v>411</v>
      </c>
      <c r="D159" s="10" t="s">
        <v>94</v>
      </c>
      <c r="E159" s="9" t="s">
        <v>171</v>
      </c>
      <c r="F159" s="13">
        <v>165514</v>
      </c>
      <c r="G159" s="13">
        <v>165514</v>
      </c>
      <c r="H159" s="13">
        <v>165514</v>
      </c>
      <c r="I159" s="13"/>
      <c r="J159" s="13">
        <v>165514</v>
      </c>
      <c r="K159" s="8"/>
    </row>
    <row r="160" spans="1:11" ht="22.5" x14ac:dyDescent="0.2">
      <c r="A160" s="8"/>
      <c r="B160" s="18" t="s">
        <v>412</v>
      </c>
      <c r="C160" s="9" t="s">
        <v>413</v>
      </c>
      <c r="D160" s="10" t="s">
        <v>54</v>
      </c>
      <c r="E160" s="9" t="s">
        <v>444</v>
      </c>
      <c r="F160" s="13">
        <v>366674</v>
      </c>
      <c r="G160" s="13">
        <v>733346</v>
      </c>
      <c r="H160" s="13">
        <v>733346</v>
      </c>
      <c r="I160" s="13"/>
      <c r="J160" s="13">
        <v>733346</v>
      </c>
      <c r="K160" s="8"/>
    </row>
    <row r="161" spans="1:11" ht="22.5" x14ac:dyDescent="0.2">
      <c r="A161" s="8"/>
      <c r="B161" s="18" t="s">
        <v>414</v>
      </c>
      <c r="C161" s="9" t="s">
        <v>167</v>
      </c>
      <c r="D161" s="10" t="s">
        <v>198</v>
      </c>
      <c r="E161" s="9" t="s">
        <v>168</v>
      </c>
      <c r="F161" s="13">
        <v>750000</v>
      </c>
      <c r="G161" s="13">
        <v>750000</v>
      </c>
      <c r="H161" s="13">
        <v>750000</v>
      </c>
      <c r="I161" s="13"/>
      <c r="J161" s="13">
        <v>750000</v>
      </c>
      <c r="K161" s="8"/>
    </row>
    <row r="162" spans="1:11" ht="22.5" x14ac:dyDescent="0.2">
      <c r="A162" s="8"/>
      <c r="B162" s="18" t="s">
        <v>415</v>
      </c>
      <c r="C162" s="9" t="s">
        <v>416</v>
      </c>
      <c r="D162" s="10"/>
      <c r="E162" s="14" t="s">
        <v>232</v>
      </c>
      <c r="F162" s="13">
        <v>269848</v>
      </c>
      <c r="G162" s="13">
        <v>141848</v>
      </c>
      <c r="H162" s="13">
        <v>141848</v>
      </c>
      <c r="I162" s="13"/>
      <c r="J162" s="13">
        <v>141848</v>
      </c>
      <c r="K162" s="8"/>
    </row>
    <row r="163" spans="1:11" ht="22.5" x14ac:dyDescent="0.2">
      <c r="A163" s="8"/>
      <c r="B163" s="18"/>
      <c r="C163" s="9"/>
      <c r="D163" s="10" t="s">
        <v>94</v>
      </c>
      <c r="E163" s="9" t="s">
        <v>171</v>
      </c>
      <c r="F163" s="13">
        <v>177822</v>
      </c>
      <c r="G163" s="13">
        <v>49822</v>
      </c>
      <c r="H163" s="13">
        <v>49822</v>
      </c>
      <c r="I163" s="13"/>
      <c r="J163" s="13">
        <v>49822</v>
      </c>
      <c r="K163" s="8"/>
    </row>
    <row r="164" spans="1:11" ht="22.5" x14ac:dyDescent="0.2">
      <c r="A164" s="8"/>
      <c r="B164" s="18"/>
      <c r="C164" s="9"/>
      <c r="D164" s="10" t="s">
        <v>172</v>
      </c>
      <c r="E164" s="9" t="s">
        <v>173</v>
      </c>
      <c r="F164" s="13">
        <v>92026</v>
      </c>
      <c r="G164" s="13">
        <v>92026</v>
      </c>
      <c r="H164" s="13">
        <v>92026</v>
      </c>
      <c r="I164" s="13"/>
      <c r="J164" s="13">
        <v>92026</v>
      </c>
      <c r="K164" s="8"/>
    </row>
    <row r="165" spans="1:11" ht="33.75" x14ac:dyDescent="0.2">
      <c r="A165" s="8"/>
      <c r="B165" s="18" t="s">
        <v>417</v>
      </c>
      <c r="C165" s="9" t="s">
        <v>418</v>
      </c>
      <c r="D165" s="8" t="s">
        <v>54</v>
      </c>
      <c r="E165" s="22" t="s">
        <v>444</v>
      </c>
      <c r="F165" s="13">
        <v>4436591</v>
      </c>
      <c r="G165" s="13">
        <v>528968</v>
      </c>
      <c r="H165" s="13">
        <v>528963</v>
      </c>
      <c r="I165" s="13"/>
      <c r="J165" s="13">
        <v>528963</v>
      </c>
      <c r="K165" s="8"/>
    </row>
    <row r="166" spans="1:11" ht="22.5" x14ac:dyDescent="0.2">
      <c r="A166" s="8"/>
      <c r="B166" s="18" t="s">
        <v>419</v>
      </c>
      <c r="C166" s="9" t="s">
        <v>420</v>
      </c>
      <c r="D166" s="8" t="s">
        <v>94</v>
      </c>
      <c r="E166" s="22" t="s">
        <v>171</v>
      </c>
      <c r="F166" s="13">
        <v>242500</v>
      </c>
      <c r="G166" s="13">
        <v>201500</v>
      </c>
      <c r="H166" s="13">
        <v>85500</v>
      </c>
      <c r="I166" s="13"/>
      <c r="J166" s="13">
        <v>85500</v>
      </c>
      <c r="K166" s="8"/>
    </row>
    <row r="167" spans="1:11" ht="33.75" x14ac:dyDescent="0.2">
      <c r="A167" s="8"/>
      <c r="B167" s="18" t="s">
        <v>421</v>
      </c>
      <c r="C167" s="9" t="s">
        <v>422</v>
      </c>
      <c r="D167" s="8" t="s">
        <v>150</v>
      </c>
      <c r="E167" s="22" t="s">
        <v>165</v>
      </c>
      <c r="F167" s="13">
        <v>191266</v>
      </c>
      <c r="G167" s="13">
        <v>514785</v>
      </c>
      <c r="H167" s="13">
        <v>256025</v>
      </c>
      <c r="I167" s="13"/>
      <c r="J167" s="13">
        <v>178015</v>
      </c>
      <c r="K167" s="8"/>
    </row>
    <row r="168" spans="1:11" ht="22.5" x14ac:dyDescent="0.2">
      <c r="A168" s="8"/>
      <c r="B168" s="18" t="s">
        <v>423</v>
      </c>
      <c r="C168" s="9" t="s">
        <v>424</v>
      </c>
      <c r="D168" s="8" t="s">
        <v>150</v>
      </c>
      <c r="E168" s="22" t="s">
        <v>165</v>
      </c>
      <c r="F168" s="13">
        <v>72600</v>
      </c>
      <c r="G168" s="13">
        <v>10890</v>
      </c>
      <c r="H168" s="13">
        <v>10890</v>
      </c>
      <c r="I168" s="13"/>
      <c r="J168" s="13">
        <v>10890</v>
      </c>
      <c r="K168" s="8"/>
    </row>
    <row r="169" spans="1:11" x14ac:dyDescent="0.2">
      <c r="A169" s="8"/>
      <c r="B169" s="18" t="s">
        <v>425</v>
      </c>
      <c r="C169" s="9" t="s">
        <v>426</v>
      </c>
      <c r="D169" s="8" t="s">
        <v>445</v>
      </c>
      <c r="E169" s="22" t="s">
        <v>446</v>
      </c>
      <c r="F169" s="13">
        <v>520856</v>
      </c>
      <c r="G169" s="13">
        <v>520856</v>
      </c>
      <c r="H169" s="13">
        <v>520856</v>
      </c>
      <c r="I169" s="13"/>
      <c r="J169" s="13">
        <v>520856</v>
      </c>
      <c r="K169" s="8"/>
    </row>
    <row r="170" spans="1:11" ht="33.75" x14ac:dyDescent="0.2">
      <c r="A170" s="8"/>
      <c r="B170" s="18" t="s">
        <v>427</v>
      </c>
      <c r="C170" s="9" t="s">
        <v>428</v>
      </c>
      <c r="D170" s="8" t="s">
        <v>198</v>
      </c>
      <c r="E170" s="22" t="s">
        <v>168</v>
      </c>
      <c r="F170" s="13">
        <v>38664</v>
      </c>
      <c r="G170" s="13">
        <v>28464</v>
      </c>
      <c r="H170" s="13">
        <v>352464</v>
      </c>
      <c r="I170" s="13"/>
      <c r="J170" s="13">
        <v>14232</v>
      </c>
      <c r="K170" s="8"/>
    </row>
    <row r="171" spans="1:11" ht="33.75" x14ac:dyDescent="0.2">
      <c r="A171" s="8"/>
      <c r="B171" s="18" t="s">
        <v>429</v>
      </c>
      <c r="C171" s="9" t="s">
        <v>430</v>
      </c>
      <c r="D171" s="8" t="s">
        <v>150</v>
      </c>
      <c r="E171" s="22" t="s">
        <v>165</v>
      </c>
      <c r="F171" s="13">
        <v>102905</v>
      </c>
      <c r="G171" s="13">
        <v>102905</v>
      </c>
      <c r="H171" s="13">
        <v>102905</v>
      </c>
      <c r="I171" s="13"/>
      <c r="J171" s="13">
        <v>102905</v>
      </c>
      <c r="K171" s="8"/>
    </row>
    <row r="172" spans="1:11" ht="22.5" x14ac:dyDescent="0.2">
      <c r="A172" s="8"/>
      <c r="B172" s="18" t="s">
        <v>431</v>
      </c>
      <c r="C172" s="9" t="s">
        <v>432</v>
      </c>
      <c r="D172" s="8" t="s">
        <v>447</v>
      </c>
      <c r="E172" s="22" t="s">
        <v>448</v>
      </c>
      <c r="F172" s="13">
        <v>20000</v>
      </c>
      <c r="G172" s="13">
        <v>20000</v>
      </c>
      <c r="H172" s="13">
        <v>20000</v>
      </c>
      <c r="I172" s="13"/>
      <c r="J172" s="13">
        <v>20000</v>
      </c>
      <c r="K172" s="8"/>
    </row>
    <row r="173" spans="1:11" ht="22.5" x14ac:dyDescent="0.2">
      <c r="A173" s="8"/>
      <c r="B173" s="18" t="s">
        <v>433</v>
      </c>
      <c r="C173" s="9" t="s">
        <v>434</v>
      </c>
      <c r="D173" s="24" t="s">
        <v>447</v>
      </c>
      <c r="E173" s="22" t="s">
        <v>448</v>
      </c>
      <c r="F173" s="13">
        <v>8000</v>
      </c>
      <c r="G173" s="13">
        <v>8000</v>
      </c>
      <c r="H173" s="13">
        <v>8000</v>
      </c>
      <c r="I173" s="13"/>
      <c r="J173" s="13">
        <v>8000</v>
      </c>
      <c r="K173" s="8"/>
    </row>
    <row r="174" spans="1:11" ht="22.5" x14ac:dyDescent="0.2">
      <c r="A174" s="8"/>
      <c r="B174" s="18" t="s">
        <v>435</v>
      </c>
      <c r="C174" s="9" t="s">
        <v>436</v>
      </c>
      <c r="D174" s="8" t="s">
        <v>94</v>
      </c>
      <c r="E174" s="22" t="s">
        <v>171</v>
      </c>
      <c r="F174" s="13">
        <v>15000</v>
      </c>
      <c r="G174" s="13">
        <v>400000</v>
      </c>
      <c r="H174" s="13">
        <v>7000</v>
      </c>
      <c r="I174" s="13"/>
      <c r="J174" s="13">
        <v>7000</v>
      </c>
      <c r="K174" s="8"/>
    </row>
    <row r="175" spans="1:11" ht="22.5" x14ac:dyDescent="0.2">
      <c r="A175" s="8"/>
      <c r="B175" s="18" t="s">
        <v>437</v>
      </c>
      <c r="C175" s="9" t="s">
        <v>438</v>
      </c>
      <c r="D175" s="8" t="s">
        <v>94</v>
      </c>
      <c r="E175" s="22" t="s">
        <v>171</v>
      </c>
      <c r="F175" s="13">
        <v>124300</v>
      </c>
      <c r="G175" s="13"/>
      <c r="H175" s="13"/>
      <c r="I175" s="13"/>
      <c r="J175" s="13"/>
      <c r="K175" s="8">
        <v>2018</v>
      </c>
    </row>
    <row r="176" spans="1:11" ht="22.5" x14ac:dyDescent="0.2">
      <c r="A176" s="8"/>
      <c r="B176" s="18" t="s">
        <v>439</v>
      </c>
      <c r="C176" s="9" t="s">
        <v>440</v>
      </c>
      <c r="D176" s="8" t="s">
        <v>94</v>
      </c>
      <c r="E176" s="22" t="s">
        <v>171</v>
      </c>
      <c r="F176" s="13">
        <v>326028</v>
      </c>
      <c r="G176" s="13">
        <v>326028</v>
      </c>
      <c r="H176" s="13">
        <v>422955</v>
      </c>
      <c r="I176" s="13"/>
      <c r="J176" s="13">
        <v>422955</v>
      </c>
      <c r="K176" s="8"/>
    </row>
    <row r="177" spans="1:11" ht="33.75" x14ac:dyDescent="0.2">
      <c r="A177" s="8"/>
      <c r="B177" s="18" t="s">
        <v>441</v>
      </c>
      <c r="C177" s="9" t="s">
        <v>442</v>
      </c>
      <c r="D177" s="8" t="s">
        <v>150</v>
      </c>
      <c r="E177" s="22" t="s">
        <v>165</v>
      </c>
      <c r="F177" s="13">
        <v>12500</v>
      </c>
      <c r="G177" s="13"/>
      <c r="H177" s="13"/>
      <c r="I177" s="13"/>
      <c r="J177" s="13"/>
      <c r="K177" s="8">
        <v>2018</v>
      </c>
    </row>
    <row r="178" spans="1:11" x14ac:dyDescent="0.2">
      <c r="A178" s="8"/>
      <c r="B178" s="18" t="s">
        <v>443</v>
      </c>
      <c r="C178" s="9" t="s">
        <v>170</v>
      </c>
      <c r="D178" s="10"/>
      <c r="E178" s="14" t="s">
        <v>232</v>
      </c>
      <c r="F178" s="13">
        <v>984904</v>
      </c>
      <c r="G178" s="13">
        <v>703449</v>
      </c>
      <c r="H178" s="13">
        <v>703449</v>
      </c>
      <c r="I178" s="13"/>
      <c r="J178" s="13">
        <v>703449</v>
      </c>
      <c r="K178" s="8"/>
    </row>
    <row r="179" spans="1:11" ht="22.5" x14ac:dyDescent="0.2">
      <c r="A179" s="8"/>
      <c r="B179" s="18"/>
      <c r="C179" s="9"/>
      <c r="D179" s="10" t="s">
        <v>94</v>
      </c>
      <c r="E179" s="9" t="s">
        <v>171</v>
      </c>
      <c r="F179" s="13">
        <v>706274</v>
      </c>
      <c r="G179" s="13">
        <v>424819</v>
      </c>
      <c r="H179" s="13">
        <v>424819</v>
      </c>
      <c r="I179" s="13"/>
      <c r="J179" s="13">
        <v>424819</v>
      </c>
      <c r="K179" s="8"/>
    </row>
    <row r="180" spans="1:11" ht="22.5" x14ac:dyDescent="0.2">
      <c r="A180" s="8"/>
      <c r="B180" s="18"/>
      <c r="C180" s="9"/>
      <c r="D180" s="10" t="s">
        <v>172</v>
      </c>
      <c r="E180" s="9" t="s">
        <v>173</v>
      </c>
      <c r="F180" s="13">
        <v>278630</v>
      </c>
      <c r="G180" s="13">
        <v>278630</v>
      </c>
      <c r="H180" s="13">
        <v>278630</v>
      </c>
      <c r="I180" s="13"/>
      <c r="J180" s="13">
        <v>278630</v>
      </c>
      <c r="K180" s="8"/>
    </row>
    <row r="181" spans="1:11" ht="18.75" customHeight="1" x14ac:dyDescent="0.2">
      <c r="A181" s="34" t="s">
        <v>191</v>
      </c>
      <c r="B181" s="35"/>
      <c r="C181" s="35"/>
      <c r="D181" s="35"/>
      <c r="E181" s="36"/>
      <c r="F181" s="12">
        <f>SUM(F182:F200)</f>
        <v>128233349</v>
      </c>
      <c r="G181" s="12">
        <f t="shared" ref="G181:J181" si="25">SUM(G182:G200)</f>
        <v>126576921</v>
      </c>
      <c r="H181" s="12">
        <f t="shared" si="25"/>
        <v>136975721</v>
      </c>
      <c r="I181" s="12">
        <f t="shared" si="25"/>
        <v>308779000</v>
      </c>
      <c r="J181" s="12">
        <f t="shared" si="25"/>
        <v>33686434</v>
      </c>
      <c r="K181" s="21"/>
    </row>
    <row r="182" spans="1:11" ht="22.5" x14ac:dyDescent="0.2">
      <c r="A182" s="8"/>
      <c r="B182" s="18" t="s">
        <v>112</v>
      </c>
      <c r="C182" s="9" t="s">
        <v>449</v>
      </c>
      <c r="D182" s="8" t="s">
        <v>113</v>
      </c>
      <c r="E182" s="9" t="s">
        <v>114</v>
      </c>
      <c r="F182" s="13">
        <v>88000000</v>
      </c>
      <c r="G182" s="13">
        <v>88000000</v>
      </c>
      <c r="H182" s="13">
        <v>98000000</v>
      </c>
      <c r="I182" s="13">
        <v>303000000</v>
      </c>
      <c r="J182" s="13"/>
      <c r="K182" s="8">
        <v>2023</v>
      </c>
    </row>
    <row r="183" spans="1:11" ht="22.5" x14ac:dyDescent="0.2">
      <c r="A183" s="8"/>
      <c r="B183" s="18" t="s">
        <v>115</v>
      </c>
      <c r="C183" s="9" t="s">
        <v>450</v>
      </c>
      <c r="D183" s="8" t="s">
        <v>482</v>
      </c>
      <c r="E183" s="9" t="s">
        <v>450</v>
      </c>
      <c r="F183" s="13">
        <v>11970704</v>
      </c>
      <c r="G183" s="13">
        <v>11970704</v>
      </c>
      <c r="H183" s="13">
        <v>11970704</v>
      </c>
      <c r="I183" s="13"/>
      <c r="J183" s="13">
        <v>11970704</v>
      </c>
      <c r="K183" s="8"/>
    </row>
    <row r="184" spans="1:11" x14ac:dyDescent="0.2">
      <c r="A184" s="8"/>
      <c r="B184" s="18" t="s">
        <v>116</v>
      </c>
      <c r="C184" s="9" t="s">
        <v>451</v>
      </c>
      <c r="D184" s="8" t="s">
        <v>117</v>
      </c>
      <c r="E184" s="9" t="s">
        <v>118</v>
      </c>
      <c r="F184" s="13">
        <v>16308420</v>
      </c>
      <c r="G184" s="13">
        <v>16308420</v>
      </c>
      <c r="H184" s="13">
        <v>16308420</v>
      </c>
      <c r="I184" s="13"/>
      <c r="J184" s="13">
        <v>16308420</v>
      </c>
      <c r="K184" s="8"/>
    </row>
    <row r="185" spans="1:11" ht="22.5" x14ac:dyDescent="0.2">
      <c r="A185" s="8"/>
      <c r="B185" s="18" t="s">
        <v>119</v>
      </c>
      <c r="C185" s="9" t="s">
        <v>452</v>
      </c>
      <c r="D185" s="8" t="s">
        <v>75</v>
      </c>
      <c r="E185" s="9" t="s">
        <v>120</v>
      </c>
      <c r="F185" s="13">
        <v>2584600</v>
      </c>
      <c r="G185" s="13">
        <v>2307500</v>
      </c>
      <c r="H185" s="13">
        <v>98500</v>
      </c>
      <c r="I185" s="13"/>
      <c r="J185" s="13"/>
      <c r="K185" s="8">
        <v>2020</v>
      </c>
    </row>
    <row r="186" spans="1:11" ht="33.75" x14ac:dyDescent="0.2">
      <c r="A186" s="8"/>
      <c r="B186" s="18" t="s">
        <v>121</v>
      </c>
      <c r="C186" s="9" t="s">
        <v>453</v>
      </c>
      <c r="D186" s="8" t="s">
        <v>8</v>
      </c>
      <c r="E186" s="9" t="s">
        <v>9</v>
      </c>
      <c r="F186" s="13">
        <v>80000</v>
      </c>
      <c r="G186" s="13"/>
      <c r="H186" s="13"/>
      <c r="I186" s="13"/>
      <c r="J186" s="13"/>
      <c r="K186" s="8">
        <v>2018</v>
      </c>
    </row>
    <row r="187" spans="1:11" ht="22.5" x14ac:dyDescent="0.2">
      <c r="A187" s="8"/>
      <c r="B187" s="18" t="s">
        <v>454</v>
      </c>
      <c r="C187" s="9" t="s">
        <v>455</v>
      </c>
      <c r="D187" s="8" t="s">
        <v>8</v>
      </c>
      <c r="E187" s="9" t="s">
        <v>9</v>
      </c>
      <c r="F187" s="13">
        <v>130000</v>
      </c>
      <c r="G187" s="13"/>
      <c r="H187" s="13"/>
      <c r="I187" s="13"/>
      <c r="J187" s="13"/>
      <c r="K187" s="8">
        <v>2018</v>
      </c>
    </row>
    <row r="188" spans="1:11" ht="22.5" x14ac:dyDescent="0.2">
      <c r="A188" s="8"/>
      <c r="B188" s="18" t="s">
        <v>456</v>
      </c>
      <c r="C188" s="9" t="s">
        <v>457</v>
      </c>
      <c r="D188" s="8" t="s">
        <v>113</v>
      </c>
      <c r="E188" s="9" t="s">
        <v>114</v>
      </c>
      <c r="F188" s="13">
        <v>900000</v>
      </c>
      <c r="G188" s="13"/>
      <c r="H188" s="13"/>
      <c r="I188" s="13"/>
      <c r="J188" s="13"/>
      <c r="K188" s="8">
        <v>2018</v>
      </c>
    </row>
    <row r="189" spans="1:11" ht="22.5" x14ac:dyDescent="0.2">
      <c r="A189" s="8"/>
      <c r="B189" s="18" t="s">
        <v>458</v>
      </c>
      <c r="C189" s="9" t="s">
        <v>459</v>
      </c>
      <c r="D189" s="8" t="s">
        <v>8</v>
      </c>
      <c r="E189" s="9" t="s">
        <v>9</v>
      </c>
      <c r="F189" s="13">
        <v>6371</v>
      </c>
      <c r="G189" s="13">
        <v>6371</v>
      </c>
      <c r="H189" s="13">
        <v>6371</v>
      </c>
      <c r="I189" s="13"/>
      <c r="J189" s="13">
        <v>6371</v>
      </c>
      <c r="K189" s="8"/>
    </row>
    <row r="190" spans="1:11" ht="56.25" x14ac:dyDescent="0.2">
      <c r="A190" s="8"/>
      <c r="B190" s="18" t="s">
        <v>460</v>
      </c>
      <c r="C190" s="9" t="s">
        <v>461</v>
      </c>
      <c r="D190" s="25" t="s">
        <v>483</v>
      </c>
      <c r="E190" s="9" t="s">
        <v>392</v>
      </c>
      <c r="F190" s="13">
        <v>6072000</v>
      </c>
      <c r="G190" s="13">
        <v>6034000</v>
      </c>
      <c r="H190" s="13">
        <v>7050000</v>
      </c>
      <c r="I190" s="13">
        <v>5779000</v>
      </c>
      <c r="J190" s="13"/>
      <c r="K190" s="8">
        <v>2021</v>
      </c>
    </row>
    <row r="191" spans="1:11" ht="22.5" x14ac:dyDescent="0.2">
      <c r="A191" s="8"/>
      <c r="B191" s="18" t="s">
        <v>462</v>
      </c>
      <c r="C191" s="9" t="s">
        <v>463</v>
      </c>
      <c r="D191" s="8" t="s">
        <v>484</v>
      </c>
      <c r="E191" s="9" t="s">
        <v>485</v>
      </c>
      <c r="F191" s="13">
        <v>57855</v>
      </c>
      <c r="G191" s="13">
        <v>52465</v>
      </c>
      <c r="H191" s="13">
        <v>52465</v>
      </c>
      <c r="I191" s="13"/>
      <c r="J191" s="13">
        <v>52465</v>
      </c>
      <c r="K191" s="8"/>
    </row>
    <row r="192" spans="1:11" ht="22.5" x14ac:dyDescent="0.2">
      <c r="A192" s="8"/>
      <c r="B192" s="18" t="s">
        <v>464</v>
      </c>
      <c r="C192" s="9" t="s">
        <v>465</v>
      </c>
      <c r="D192" s="8" t="s">
        <v>484</v>
      </c>
      <c r="E192" s="9" t="s">
        <v>485</v>
      </c>
      <c r="F192" s="13">
        <v>36625</v>
      </c>
      <c r="G192" s="13">
        <v>34265</v>
      </c>
      <c r="H192" s="13">
        <v>34265</v>
      </c>
      <c r="I192" s="13"/>
      <c r="J192" s="13">
        <v>34265</v>
      </c>
      <c r="K192" s="8"/>
    </row>
    <row r="193" spans="1:11" ht="22.5" x14ac:dyDescent="0.2">
      <c r="A193" s="8"/>
      <c r="B193" s="18" t="s">
        <v>466</v>
      </c>
      <c r="C193" s="9" t="s">
        <v>467</v>
      </c>
      <c r="D193" s="8" t="s">
        <v>113</v>
      </c>
      <c r="E193" s="9" t="s">
        <v>114</v>
      </c>
      <c r="F193" s="13">
        <v>743000</v>
      </c>
      <c r="G193" s="13">
        <v>808000</v>
      </c>
      <c r="H193" s="13">
        <v>2140000</v>
      </c>
      <c r="I193" s="13"/>
      <c r="J193" s="13">
        <v>4604500</v>
      </c>
      <c r="K193" s="8"/>
    </row>
    <row r="194" spans="1:11" ht="112.5" x14ac:dyDescent="0.2">
      <c r="A194" s="8"/>
      <c r="B194" s="18" t="s">
        <v>468</v>
      </c>
      <c r="C194" s="9" t="s">
        <v>469</v>
      </c>
      <c r="D194" s="25" t="s">
        <v>486</v>
      </c>
      <c r="E194" s="9" t="s">
        <v>392</v>
      </c>
      <c r="F194" s="13">
        <v>345228</v>
      </c>
      <c r="G194" s="13">
        <v>172614</v>
      </c>
      <c r="H194" s="13">
        <v>172614</v>
      </c>
      <c r="I194" s="13"/>
      <c r="J194" s="13">
        <v>172614</v>
      </c>
      <c r="K194" s="8"/>
    </row>
    <row r="195" spans="1:11" ht="22.5" x14ac:dyDescent="0.2">
      <c r="A195" s="8"/>
      <c r="B195" s="18" t="s">
        <v>470</v>
      </c>
      <c r="C195" s="9" t="s">
        <v>471</v>
      </c>
      <c r="D195" s="8" t="s">
        <v>46</v>
      </c>
      <c r="E195" s="9" t="s">
        <v>487</v>
      </c>
      <c r="F195" s="13">
        <v>6875</v>
      </c>
      <c r="G195" s="13">
        <v>6875</v>
      </c>
      <c r="H195" s="13">
        <v>6875</v>
      </c>
      <c r="I195" s="13"/>
      <c r="J195" s="13">
        <v>6875</v>
      </c>
      <c r="K195" s="8"/>
    </row>
    <row r="196" spans="1:11" ht="33.75" x14ac:dyDescent="0.2">
      <c r="A196" s="8"/>
      <c r="B196" s="18" t="s">
        <v>472</v>
      </c>
      <c r="C196" s="9" t="s">
        <v>473</v>
      </c>
      <c r="D196" s="25" t="s">
        <v>488</v>
      </c>
      <c r="E196" s="9" t="s">
        <v>392</v>
      </c>
      <c r="F196" s="13">
        <v>213431</v>
      </c>
      <c r="G196" s="13">
        <v>142287</v>
      </c>
      <c r="H196" s="13">
        <v>142287</v>
      </c>
      <c r="I196" s="13"/>
      <c r="J196" s="13"/>
      <c r="K196" s="8">
        <v>2020</v>
      </c>
    </row>
    <row r="197" spans="1:11" ht="33.75" x14ac:dyDescent="0.2">
      <c r="A197" s="8"/>
      <c r="B197" s="18" t="s">
        <v>474</v>
      </c>
      <c r="C197" s="9" t="s">
        <v>475</v>
      </c>
      <c r="D197" s="25" t="s">
        <v>488</v>
      </c>
      <c r="E197" s="9" t="s">
        <v>392</v>
      </c>
      <c r="F197" s="13">
        <v>24108</v>
      </c>
      <c r="G197" s="13">
        <v>20088</v>
      </c>
      <c r="H197" s="13">
        <v>20088</v>
      </c>
      <c r="I197" s="13">
        <v>0</v>
      </c>
      <c r="J197" s="13">
        <v>20088</v>
      </c>
      <c r="K197" s="8"/>
    </row>
    <row r="198" spans="1:11" ht="112.5" x14ac:dyDescent="0.2">
      <c r="A198" s="8"/>
      <c r="B198" s="18" t="s">
        <v>476</v>
      </c>
      <c r="C198" s="9" t="s">
        <v>477</v>
      </c>
      <c r="D198" s="25" t="s">
        <v>486</v>
      </c>
      <c r="E198" s="9" t="s">
        <v>392</v>
      </c>
      <c r="F198" s="13">
        <v>47132</v>
      </c>
      <c r="G198" s="13">
        <v>30132</v>
      </c>
      <c r="H198" s="13">
        <v>30132</v>
      </c>
      <c r="I198" s="13">
        <v>0</v>
      </c>
      <c r="J198" s="13">
        <v>30132</v>
      </c>
      <c r="K198" s="8"/>
    </row>
    <row r="199" spans="1:11" ht="112.5" x14ac:dyDescent="0.2">
      <c r="A199" s="8"/>
      <c r="B199" s="18" t="s">
        <v>478</v>
      </c>
      <c r="C199" s="9" t="s">
        <v>479</v>
      </c>
      <c r="D199" s="25" t="s">
        <v>486</v>
      </c>
      <c r="E199" s="9" t="s">
        <v>392</v>
      </c>
      <c r="F199" s="13">
        <v>450000</v>
      </c>
      <c r="G199" s="13">
        <v>450000</v>
      </c>
      <c r="H199" s="13">
        <v>450000</v>
      </c>
      <c r="I199" s="13"/>
      <c r="J199" s="13">
        <v>450000</v>
      </c>
      <c r="K199" s="8"/>
    </row>
    <row r="200" spans="1:11" ht="112.5" x14ac:dyDescent="0.2">
      <c r="A200" s="8"/>
      <c r="B200" s="18" t="s">
        <v>480</v>
      </c>
      <c r="C200" s="9" t="s">
        <v>481</v>
      </c>
      <c r="D200" s="25" t="s">
        <v>486</v>
      </c>
      <c r="E200" s="9" t="s">
        <v>392</v>
      </c>
      <c r="F200" s="13">
        <v>257000</v>
      </c>
      <c r="G200" s="13">
        <v>233200</v>
      </c>
      <c r="H200" s="13">
        <v>493000</v>
      </c>
      <c r="I200" s="13">
        <v>0</v>
      </c>
      <c r="J200" s="13">
        <v>30000</v>
      </c>
      <c r="K200" s="8"/>
    </row>
    <row r="201" spans="1:11" ht="18" customHeight="1" x14ac:dyDescent="0.2">
      <c r="A201" s="34" t="s">
        <v>188</v>
      </c>
      <c r="B201" s="35"/>
      <c r="C201" s="35"/>
      <c r="D201" s="35"/>
      <c r="E201" s="36"/>
      <c r="F201" s="12">
        <f>F202+F208+F211+F212+F213+F214+F215+F216+F217+F220+F221+F222+F223+F224+F225+F226</f>
        <v>41041678</v>
      </c>
      <c r="G201" s="12">
        <f t="shared" ref="G201:J201" si="26">G202+G208+G211+G212+G213+G214+G215+G216+G217+G220+G221+G222+G223+G224+G225+G226</f>
        <v>46490066</v>
      </c>
      <c r="H201" s="12">
        <f t="shared" si="26"/>
        <v>47800953</v>
      </c>
      <c r="I201" s="12">
        <f t="shared" si="26"/>
        <v>0</v>
      </c>
      <c r="J201" s="12">
        <f t="shared" si="26"/>
        <v>47800953</v>
      </c>
      <c r="K201" s="12"/>
    </row>
    <row r="202" spans="1:11" x14ac:dyDescent="0.2">
      <c r="A202" s="8"/>
      <c r="B202" s="18" t="s">
        <v>86</v>
      </c>
      <c r="C202" s="9" t="s">
        <v>90</v>
      </c>
      <c r="D202" s="8"/>
      <c r="E202" s="14" t="s">
        <v>232</v>
      </c>
      <c r="F202" s="13">
        <v>2961203</v>
      </c>
      <c r="G202" s="13">
        <v>5265369</v>
      </c>
      <c r="H202" s="13">
        <v>5715626</v>
      </c>
      <c r="I202" s="13"/>
      <c r="J202" s="13">
        <v>5715626</v>
      </c>
      <c r="K202" s="8"/>
    </row>
    <row r="203" spans="1:11" x14ac:dyDescent="0.2">
      <c r="A203" s="8"/>
      <c r="B203" s="18"/>
      <c r="C203" s="9"/>
      <c r="D203" s="8" t="s">
        <v>70</v>
      </c>
      <c r="E203" s="22" t="s">
        <v>91</v>
      </c>
      <c r="F203" s="13">
        <v>56830</v>
      </c>
      <c r="G203" s="13">
        <v>59906</v>
      </c>
      <c r="H203" s="13">
        <v>59906</v>
      </c>
      <c r="I203" s="13"/>
      <c r="J203" s="13">
        <v>59906</v>
      </c>
      <c r="K203" s="8"/>
    </row>
    <row r="204" spans="1:11" ht="22.5" x14ac:dyDescent="0.2">
      <c r="A204" s="8"/>
      <c r="B204" s="18"/>
      <c r="C204" s="9"/>
      <c r="D204" s="8" t="s">
        <v>92</v>
      </c>
      <c r="E204" s="22" t="s">
        <v>93</v>
      </c>
      <c r="F204" s="13">
        <v>175316</v>
      </c>
      <c r="G204" s="13">
        <v>199662</v>
      </c>
      <c r="H204" s="13">
        <v>199662</v>
      </c>
      <c r="I204" s="13"/>
      <c r="J204" s="13">
        <v>199662</v>
      </c>
      <c r="K204" s="8"/>
    </row>
    <row r="205" spans="1:11" ht="22.5" x14ac:dyDescent="0.2">
      <c r="A205" s="8"/>
      <c r="B205" s="18"/>
      <c r="C205" s="9"/>
      <c r="D205" s="8" t="s">
        <v>87</v>
      </c>
      <c r="E205" s="22" t="s">
        <v>88</v>
      </c>
      <c r="F205" s="13">
        <v>82800</v>
      </c>
      <c r="G205" s="13">
        <v>0</v>
      </c>
      <c r="H205" s="13">
        <v>0</v>
      </c>
      <c r="I205" s="13"/>
      <c r="J205" s="13">
        <v>0</v>
      </c>
      <c r="K205" s="8"/>
    </row>
    <row r="206" spans="1:11" x14ac:dyDescent="0.2">
      <c r="A206" s="8"/>
      <c r="B206" s="18"/>
      <c r="C206" s="9"/>
      <c r="D206" s="8" t="s">
        <v>94</v>
      </c>
      <c r="E206" s="22" t="s">
        <v>95</v>
      </c>
      <c r="F206" s="13">
        <v>2004257</v>
      </c>
      <c r="G206" s="13">
        <v>3078282</v>
      </c>
      <c r="H206" s="13">
        <v>3078282</v>
      </c>
      <c r="I206" s="13"/>
      <c r="J206" s="13">
        <v>3078282</v>
      </c>
      <c r="K206" s="8"/>
    </row>
    <row r="207" spans="1:11" ht="22.5" x14ac:dyDescent="0.2">
      <c r="A207" s="8"/>
      <c r="B207" s="18"/>
      <c r="C207" s="9"/>
      <c r="D207" s="8" t="s">
        <v>54</v>
      </c>
      <c r="E207" s="22" t="s">
        <v>76</v>
      </c>
      <c r="F207" s="13">
        <v>642000</v>
      </c>
      <c r="G207" s="13">
        <v>1927519</v>
      </c>
      <c r="H207" s="13">
        <v>2377776</v>
      </c>
      <c r="I207" s="13"/>
      <c r="J207" s="13">
        <v>2377776</v>
      </c>
      <c r="K207" s="8"/>
    </row>
    <row r="208" spans="1:11" x14ac:dyDescent="0.2">
      <c r="A208" s="8"/>
      <c r="B208" s="18" t="s">
        <v>89</v>
      </c>
      <c r="C208" s="9" t="s">
        <v>489</v>
      </c>
      <c r="D208" s="8"/>
      <c r="E208" s="14" t="s">
        <v>232</v>
      </c>
      <c r="F208" s="13">
        <v>917227</v>
      </c>
      <c r="G208" s="13">
        <v>847691</v>
      </c>
      <c r="H208" s="13">
        <v>882656</v>
      </c>
      <c r="I208" s="13"/>
      <c r="J208" s="13">
        <v>882656</v>
      </c>
      <c r="K208" s="8"/>
    </row>
    <row r="209" spans="1:11" x14ac:dyDescent="0.2">
      <c r="A209" s="8"/>
      <c r="B209" s="18"/>
      <c r="C209" s="9"/>
      <c r="D209" s="8" t="s">
        <v>97</v>
      </c>
      <c r="E209" s="9" t="s">
        <v>98</v>
      </c>
      <c r="F209" s="13">
        <v>763687</v>
      </c>
      <c r="G209" s="13">
        <v>798651</v>
      </c>
      <c r="H209" s="13">
        <v>833616</v>
      </c>
      <c r="I209" s="13"/>
      <c r="J209" s="13">
        <v>833616</v>
      </c>
      <c r="K209" s="8"/>
    </row>
    <row r="210" spans="1:11" x14ac:dyDescent="0.2">
      <c r="A210" s="8"/>
      <c r="B210" s="18"/>
      <c r="C210" s="9"/>
      <c r="D210" s="8" t="s">
        <v>515</v>
      </c>
      <c r="E210" s="9" t="s">
        <v>516</v>
      </c>
      <c r="F210" s="13">
        <v>153540</v>
      </c>
      <c r="G210" s="13">
        <v>49040</v>
      </c>
      <c r="H210" s="13">
        <v>49040</v>
      </c>
      <c r="I210" s="13"/>
      <c r="J210" s="13">
        <v>49040</v>
      </c>
      <c r="K210" s="8"/>
    </row>
    <row r="211" spans="1:11" x14ac:dyDescent="0.2">
      <c r="A211" s="8"/>
      <c r="B211" s="18" t="s">
        <v>96</v>
      </c>
      <c r="C211" s="9" t="s">
        <v>490</v>
      </c>
      <c r="D211" s="8" t="s">
        <v>97</v>
      </c>
      <c r="E211" s="9" t="s">
        <v>98</v>
      </c>
      <c r="F211" s="13">
        <v>990921</v>
      </c>
      <c r="G211" s="13">
        <v>990921</v>
      </c>
      <c r="H211" s="13">
        <v>990921</v>
      </c>
      <c r="I211" s="13"/>
      <c r="J211" s="13">
        <v>990921</v>
      </c>
      <c r="K211" s="8"/>
    </row>
    <row r="212" spans="1:11" ht="22.5" x14ac:dyDescent="0.2">
      <c r="A212" s="8"/>
      <c r="B212" s="18" t="s">
        <v>99</v>
      </c>
      <c r="C212" s="9" t="s">
        <v>491</v>
      </c>
      <c r="D212" s="8" t="s">
        <v>97</v>
      </c>
      <c r="E212" s="9" t="s">
        <v>98</v>
      </c>
      <c r="F212" s="13">
        <v>524367</v>
      </c>
      <c r="G212" s="13">
        <v>524367</v>
      </c>
      <c r="H212" s="13">
        <v>524367</v>
      </c>
      <c r="I212" s="13"/>
      <c r="J212" s="13">
        <v>524367</v>
      </c>
      <c r="K212" s="8"/>
    </row>
    <row r="213" spans="1:11" ht="22.5" x14ac:dyDescent="0.2">
      <c r="A213" s="8"/>
      <c r="B213" s="18" t="s">
        <v>102</v>
      </c>
      <c r="C213" s="9" t="s">
        <v>492</v>
      </c>
      <c r="D213" s="8" t="s">
        <v>97</v>
      </c>
      <c r="E213" s="9" t="s">
        <v>98</v>
      </c>
      <c r="F213" s="13">
        <v>452674</v>
      </c>
      <c r="G213" s="13">
        <v>452674</v>
      </c>
      <c r="H213" s="13">
        <v>452674</v>
      </c>
      <c r="I213" s="13"/>
      <c r="J213" s="13">
        <v>452674</v>
      </c>
      <c r="K213" s="8"/>
    </row>
    <row r="214" spans="1:11" ht="22.5" x14ac:dyDescent="0.2">
      <c r="A214" s="8"/>
      <c r="B214" s="18" t="s">
        <v>493</v>
      </c>
      <c r="C214" s="9" t="s">
        <v>494</v>
      </c>
      <c r="D214" s="8" t="s">
        <v>97</v>
      </c>
      <c r="E214" s="9" t="s">
        <v>98</v>
      </c>
      <c r="F214" s="13">
        <v>466141</v>
      </c>
      <c r="G214" s="13">
        <v>492515</v>
      </c>
      <c r="H214" s="13">
        <v>492515</v>
      </c>
      <c r="I214" s="13"/>
      <c r="J214" s="13">
        <v>492515</v>
      </c>
      <c r="K214" s="8"/>
    </row>
    <row r="215" spans="1:11" x14ac:dyDescent="0.2">
      <c r="A215" s="8"/>
      <c r="B215" s="18" t="s">
        <v>495</v>
      </c>
      <c r="C215" s="9" t="s">
        <v>496</v>
      </c>
      <c r="D215" s="8" t="s">
        <v>97</v>
      </c>
      <c r="E215" s="9" t="s">
        <v>98</v>
      </c>
      <c r="F215" s="13">
        <v>2180000</v>
      </c>
      <c r="G215" s="13">
        <v>2755519</v>
      </c>
      <c r="H215" s="13">
        <v>3157423</v>
      </c>
      <c r="I215" s="13"/>
      <c r="J215" s="13">
        <v>3157423</v>
      </c>
      <c r="K215" s="8"/>
    </row>
    <row r="216" spans="1:11" ht="22.5" x14ac:dyDescent="0.2">
      <c r="A216" s="8"/>
      <c r="B216" s="18" t="s">
        <v>497</v>
      </c>
      <c r="C216" s="9" t="s">
        <v>498</v>
      </c>
      <c r="D216" s="8" t="s">
        <v>97</v>
      </c>
      <c r="E216" s="9" t="s">
        <v>98</v>
      </c>
      <c r="F216" s="13">
        <v>704229</v>
      </c>
      <c r="G216" s="13">
        <v>704229</v>
      </c>
      <c r="H216" s="13">
        <v>704229</v>
      </c>
      <c r="I216" s="13"/>
      <c r="J216" s="13">
        <v>704229</v>
      </c>
      <c r="K216" s="8"/>
    </row>
    <row r="217" spans="1:11" x14ac:dyDescent="0.2">
      <c r="A217" s="8"/>
      <c r="B217" s="18" t="s">
        <v>499</v>
      </c>
      <c r="C217" s="9" t="s">
        <v>500</v>
      </c>
      <c r="D217" s="8"/>
      <c r="E217" s="14" t="s">
        <v>232</v>
      </c>
      <c r="F217" s="13">
        <v>177584</v>
      </c>
      <c r="G217" s="13">
        <v>177584</v>
      </c>
      <c r="H217" s="13">
        <v>177584</v>
      </c>
      <c r="I217" s="13"/>
      <c r="J217" s="13">
        <v>177584</v>
      </c>
      <c r="K217" s="8"/>
    </row>
    <row r="218" spans="1:11" x14ac:dyDescent="0.2">
      <c r="A218" s="8"/>
      <c r="B218" s="18"/>
      <c r="C218" s="9"/>
      <c r="D218" s="8" t="s">
        <v>97</v>
      </c>
      <c r="E218" s="9" t="s">
        <v>98</v>
      </c>
      <c r="F218" s="13">
        <v>25326</v>
      </c>
      <c r="G218" s="13">
        <v>25326</v>
      </c>
      <c r="H218" s="13">
        <v>25326</v>
      </c>
      <c r="I218" s="13"/>
      <c r="J218" s="13">
        <v>25326</v>
      </c>
      <c r="K218" s="8"/>
    </row>
    <row r="219" spans="1:11" x14ac:dyDescent="0.2">
      <c r="A219" s="8"/>
      <c r="B219" s="18"/>
      <c r="C219" s="9"/>
      <c r="D219" s="8" t="s">
        <v>100</v>
      </c>
      <c r="E219" s="9" t="s">
        <v>101</v>
      </c>
      <c r="F219" s="13">
        <v>152258</v>
      </c>
      <c r="G219" s="13">
        <v>152258</v>
      </c>
      <c r="H219" s="13">
        <v>152258</v>
      </c>
      <c r="I219" s="13"/>
      <c r="J219" s="13">
        <v>152258</v>
      </c>
      <c r="K219" s="8"/>
    </row>
    <row r="220" spans="1:11" x14ac:dyDescent="0.2">
      <c r="A220" s="8"/>
      <c r="B220" s="18" t="s">
        <v>501</v>
      </c>
      <c r="C220" s="9" t="s">
        <v>502</v>
      </c>
      <c r="D220" s="8" t="s">
        <v>70</v>
      </c>
      <c r="E220" s="22" t="s">
        <v>91</v>
      </c>
      <c r="F220" s="19">
        <v>26062080</v>
      </c>
      <c r="G220" s="19">
        <v>28154550</v>
      </c>
      <c r="H220" s="19">
        <v>28154550</v>
      </c>
      <c r="I220" s="19"/>
      <c r="J220" s="13">
        <v>28154550</v>
      </c>
      <c r="K220" s="8"/>
    </row>
    <row r="221" spans="1:11" ht="22.5" x14ac:dyDescent="0.2">
      <c r="A221" s="8"/>
      <c r="B221" s="18" t="s">
        <v>503</v>
      </c>
      <c r="C221" s="9" t="s">
        <v>504</v>
      </c>
      <c r="D221" s="8" t="s">
        <v>517</v>
      </c>
      <c r="E221" s="9" t="s">
        <v>518</v>
      </c>
      <c r="F221" s="13">
        <v>48614</v>
      </c>
      <c r="G221" s="13">
        <v>48614</v>
      </c>
      <c r="H221" s="13">
        <v>48614</v>
      </c>
      <c r="I221" s="13"/>
      <c r="J221" s="13">
        <v>48614</v>
      </c>
      <c r="K221" s="8"/>
    </row>
    <row r="222" spans="1:11" x14ac:dyDescent="0.2">
      <c r="A222" s="8"/>
      <c r="B222" s="18" t="s">
        <v>505</v>
      </c>
      <c r="C222" s="9" t="s">
        <v>506</v>
      </c>
      <c r="D222" s="8" t="s">
        <v>515</v>
      </c>
      <c r="E222" s="9" t="s">
        <v>516</v>
      </c>
      <c r="F222" s="13">
        <v>13065</v>
      </c>
      <c r="G222" s="13">
        <v>13065</v>
      </c>
      <c r="H222" s="13">
        <v>13065</v>
      </c>
      <c r="I222" s="13"/>
      <c r="J222" s="13">
        <v>13065</v>
      </c>
      <c r="K222" s="8"/>
    </row>
    <row r="223" spans="1:11" ht="22.5" x14ac:dyDescent="0.2">
      <c r="A223" s="8"/>
      <c r="B223" s="18" t="s">
        <v>507</v>
      </c>
      <c r="C223" s="9" t="s">
        <v>508</v>
      </c>
      <c r="D223" s="8" t="s">
        <v>519</v>
      </c>
      <c r="E223" s="9" t="s">
        <v>520</v>
      </c>
      <c r="F223" s="13">
        <v>566092</v>
      </c>
      <c r="G223" s="13">
        <v>808553</v>
      </c>
      <c r="H223" s="13">
        <v>867210</v>
      </c>
      <c r="I223" s="13"/>
      <c r="J223" s="13">
        <v>867210</v>
      </c>
      <c r="K223" s="8"/>
    </row>
    <row r="224" spans="1:11" x14ac:dyDescent="0.2">
      <c r="A224" s="8"/>
      <c r="B224" s="18" t="s">
        <v>509</v>
      </c>
      <c r="C224" s="9" t="s">
        <v>510</v>
      </c>
      <c r="D224" s="8" t="s">
        <v>100</v>
      </c>
      <c r="E224" s="9" t="s">
        <v>101</v>
      </c>
      <c r="F224" s="13">
        <v>3827582</v>
      </c>
      <c r="G224" s="13">
        <v>3827582</v>
      </c>
      <c r="H224" s="13">
        <v>3827582</v>
      </c>
      <c r="I224" s="13"/>
      <c r="J224" s="13">
        <v>3827582</v>
      </c>
      <c r="K224" s="8"/>
    </row>
    <row r="225" spans="1:11" ht="22.5" x14ac:dyDescent="0.2">
      <c r="A225" s="8"/>
      <c r="B225" s="18" t="s">
        <v>511</v>
      </c>
      <c r="C225" s="9" t="s">
        <v>512</v>
      </c>
      <c r="D225" s="8" t="s">
        <v>521</v>
      </c>
      <c r="E225" s="9" t="s">
        <v>522</v>
      </c>
      <c r="F225" s="13">
        <v>534159</v>
      </c>
      <c r="G225" s="13">
        <v>760539</v>
      </c>
      <c r="H225" s="13">
        <v>1075089</v>
      </c>
      <c r="I225" s="13"/>
      <c r="J225" s="13">
        <v>1075089</v>
      </c>
      <c r="K225" s="8"/>
    </row>
    <row r="226" spans="1:11" x14ac:dyDescent="0.2">
      <c r="A226" s="8"/>
      <c r="B226" s="18" t="s">
        <v>513</v>
      </c>
      <c r="C226" s="9" t="s">
        <v>514</v>
      </c>
      <c r="D226" s="8"/>
      <c r="E226" s="14" t="s">
        <v>232</v>
      </c>
      <c r="F226" s="13">
        <v>615740</v>
      </c>
      <c r="G226" s="13">
        <v>666294</v>
      </c>
      <c r="H226" s="13">
        <v>716848</v>
      </c>
      <c r="I226" s="13"/>
      <c r="J226" s="13">
        <v>716848</v>
      </c>
      <c r="K226" s="8"/>
    </row>
    <row r="227" spans="1:11" ht="22.5" x14ac:dyDescent="0.2">
      <c r="A227" s="8"/>
      <c r="B227" s="18"/>
      <c r="C227" s="9"/>
      <c r="D227" s="8" t="s">
        <v>87</v>
      </c>
      <c r="E227" s="9" t="s">
        <v>88</v>
      </c>
      <c r="F227" s="13">
        <v>288032</v>
      </c>
      <c r="G227" s="13">
        <v>312147</v>
      </c>
      <c r="H227" s="13">
        <v>336262</v>
      </c>
      <c r="I227" s="13"/>
      <c r="J227" s="13">
        <v>336262</v>
      </c>
      <c r="K227" s="8"/>
    </row>
    <row r="228" spans="1:11" x14ac:dyDescent="0.2">
      <c r="A228" s="8"/>
      <c r="B228" s="18"/>
      <c r="C228" s="9"/>
      <c r="D228" s="8" t="s">
        <v>519</v>
      </c>
      <c r="E228" s="9" t="s">
        <v>520</v>
      </c>
      <c r="F228" s="13">
        <v>34435</v>
      </c>
      <c r="G228" s="13">
        <v>37420</v>
      </c>
      <c r="H228" s="13">
        <v>40406</v>
      </c>
      <c r="I228" s="13"/>
      <c r="J228" s="13">
        <v>40406</v>
      </c>
      <c r="K228" s="8"/>
    </row>
    <row r="229" spans="1:11" ht="22.5" x14ac:dyDescent="0.2">
      <c r="A229" s="8"/>
      <c r="B229" s="18"/>
      <c r="C229" s="9"/>
      <c r="D229" s="8" t="s">
        <v>517</v>
      </c>
      <c r="E229" s="9" t="s">
        <v>518</v>
      </c>
      <c r="F229" s="13">
        <v>72715</v>
      </c>
      <c r="G229" s="13">
        <v>76847</v>
      </c>
      <c r="H229" s="13">
        <v>80978</v>
      </c>
      <c r="I229" s="13"/>
      <c r="J229" s="13">
        <v>80978</v>
      </c>
      <c r="K229" s="8"/>
    </row>
    <row r="230" spans="1:11" ht="22.5" x14ac:dyDescent="0.2">
      <c r="A230" s="8"/>
      <c r="B230" s="18"/>
      <c r="C230" s="9"/>
      <c r="D230" s="8" t="s">
        <v>521</v>
      </c>
      <c r="E230" s="9" t="s">
        <v>522</v>
      </c>
      <c r="F230" s="13">
        <v>161110</v>
      </c>
      <c r="G230" s="13">
        <v>171189</v>
      </c>
      <c r="H230" s="13">
        <v>181268</v>
      </c>
      <c r="I230" s="13"/>
      <c r="J230" s="13">
        <v>181268</v>
      </c>
      <c r="K230" s="8"/>
    </row>
    <row r="231" spans="1:11" ht="22.5" x14ac:dyDescent="0.2">
      <c r="A231" s="8"/>
      <c r="B231" s="18"/>
      <c r="C231" s="9"/>
      <c r="D231" s="8" t="s">
        <v>523</v>
      </c>
      <c r="E231" s="9" t="s">
        <v>524</v>
      </c>
      <c r="F231" s="13">
        <v>13612</v>
      </c>
      <c r="G231" s="13">
        <v>14793</v>
      </c>
      <c r="H231" s="13">
        <v>15973</v>
      </c>
      <c r="I231" s="13"/>
      <c r="J231" s="13">
        <v>15973</v>
      </c>
      <c r="K231" s="8"/>
    </row>
    <row r="232" spans="1:11" x14ac:dyDescent="0.2">
      <c r="A232" s="8"/>
      <c r="B232" s="18"/>
      <c r="C232" s="9"/>
      <c r="D232" s="8" t="s">
        <v>515</v>
      </c>
      <c r="E232" s="9" t="s">
        <v>516</v>
      </c>
      <c r="F232" s="13">
        <v>45836</v>
      </c>
      <c r="G232" s="13">
        <v>53898</v>
      </c>
      <c r="H232" s="13">
        <v>61961</v>
      </c>
      <c r="I232" s="13"/>
      <c r="J232" s="13">
        <v>61961</v>
      </c>
      <c r="K232" s="8"/>
    </row>
    <row r="233" spans="1:11" ht="15.75" customHeight="1" x14ac:dyDescent="0.2">
      <c r="A233" s="34" t="s">
        <v>192</v>
      </c>
      <c r="B233" s="35"/>
      <c r="C233" s="35"/>
      <c r="D233" s="35"/>
      <c r="E233" s="36"/>
      <c r="F233" s="12">
        <f>F234+F235+F236+F237+F238+F241+F242+F243+F244+F245+F246</f>
        <v>8280451</v>
      </c>
      <c r="G233" s="12">
        <f t="shared" ref="G233:J233" si="27">G234+G235+G236+G237+G238+G241+G242+G243+G244+G245+G246</f>
        <v>7445581</v>
      </c>
      <c r="H233" s="12">
        <f t="shared" si="27"/>
        <v>7890577</v>
      </c>
      <c r="I233" s="12">
        <f t="shared" si="27"/>
        <v>0</v>
      </c>
      <c r="J233" s="12">
        <f t="shared" si="27"/>
        <v>7782890</v>
      </c>
      <c r="K233" s="12"/>
    </row>
    <row r="234" spans="1:11" x14ac:dyDescent="0.2">
      <c r="A234" s="8"/>
      <c r="B234" s="18" t="s">
        <v>525</v>
      </c>
      <c r="C234" s="9" t="s">
        <v>526</v>
      </c>
      <c r="D234" s="8" t="s">
        <v>123</v>
      </c>
      <c r="E234" s="9" t="s">
        <v>124</v>
      </c>
      <c r="F234" s="13">
        <v>1131450</v>
      </c>
      <c r="G234" s="13">
        <v>1131450</v>
      </c>
      <c r="H234" s="13">
        <v>1131450</v>
      </c>
      <c r="I234" s="13"/>
      <c r="J234" s="13">
        <v>1131450</v>
      </c>
      <c r="K234" s="8"/>
    </row>
    <row r="235" spans="1:11" x14ac:dyDescent="0.2">
      <c r="A235" s="8"/>
      <c r="B235" s="18" t="s">
        <v>122</v>
      </c>
      <c r="C235" s="9" t="s">
        <v>527</v>
      </c>
      <c r="D235" s="8" t="s">
        <v>129</v>
      </c>
      <c r="E235" s="9" t="s">
        <v>130</v>
      </c>
      <c r="F235" s="13">
        <v>202377</v>
      </c>
      <c r="G235" s="13">
        <v>186560</v>
      </c>
      <c r="H235" s="13">
        <v>186560</v>
      </c>
      <c r="I235" s="13"/>
      <c r="J235" s="13">
        <v>186560</v>
      </c>
      <c r="K235" s="8"/>
    </row>
    <row r="236" spans="1:11" ht="22.5" x14ac:dyDescent="0.2">
      <c r="A236" s="8"/>
      <c r="B236" s="18" t="s">
        <v>125</v>
      </c>
      <c r="C236" s="9" t="s">
        <v>528</v>
      </c>
      <c r="D236" s="8" t="s">
        <v>541</v>
      </c>
      <c r="E236" s="9" t="s">
        <v>542</v>
      </c>
      <c r="F236" s="13">
        <v>650253</v>
      </c>
      <c r="G236" s="13">
        <v>1300506</v>
      </c>
      <c r="H236" s="13">
        <v>1300506</v>
      </c>
      <c r="I236" s="13"/>
      <c r="J236" s="13">
        <v>1300506</v>
      </c>
      <c r="K236" s="8"/>
    </row>
    <row r="237" spans="1:11" ht="22.5" x14ac:dyDescent="0.2">
      <c r="A237" s="8"/>
      <c r="B237" s="18" t="s">
        <v>126</v>
      </c>
      <c r="C237" s="9" t="s">
        <v>529</v>
      </c>
      <c r="D237" s="8" t="s">
        <v>543</v>
      </c>
      <c r="E237" s="9" t="s">
        <v>544</v>
      </c>
      <c r="F237" s="13">
        <v>813807</v>
      </c>
      <c r="G237" s="13">
        <v>1322685</v>
      </c>
      <c r="H237" s="13">
        <v>1691718</v>
      </c>
      <c r="I237" s="13"/>
      <c r="J237" s="13">
        <v>1637231</v>
      </c>
      <c r="K237" s="8"/>
    </row>
    <row r="238" spans="1:11" ht="22.5" x14ac:dyDescent="0.2">
      <c r="A238" s="8"/>
      <c r="B238" s="18" t="s">
        <v>131</v>
      </c>
      <c r="C238" s="9" t="s">
        <v>530</v>
      </c>
      <c r="D238" s="8"/>
      <c r="E238" s="14" t="s">
        <v>232</v>
      </c>
      <c r="F238" s="13">
        <v>78360</v>
      </c>
      <c r="G238" s="13"/>
      <c r="H238" s="13"/>
      <c r="I238" s="13"/>
      <c r="J238" s="13"/>
      <c r="K238" s="8">
        <v>2018</v>
      </c>
    </row>
    <row r="239" spans="1:11" x14ac:dyDescent="0.2">
      <c r="A239" s="8"/>
      <c r="B239" s="18"/>
      <c r="C239" s="9"/>
      <c r="D239" s="8" t="s">
        <v>388</v>
      </c>
      <c r="E239" s="9" t="s">
        <v>545</v>
      </c>
      <c r="F239" s="13">
        <v>42350</v>
      </c>
      <c r="G239" s="13"/>
      <c r="H239" s="13"/>
      <c r="I239" s="13"/>
      <c r="J239" s="13"/>
      <c r="K239" s="8"/>
    </row>
    <row r="240" spans="1:11" x14ac:dyDescent="0.2">
      <c r="A240" s="8"/>
      <c r="B240" s="18"/>
      <c r="C240" s="9"/>
      <c r="D240" s="8" t="s">
        <v>2</v>
      </c>
      <c r="E240" s="9" t="s">
        <v>132</v>
      </c>
      <c r="F240" s="13">
        <v>36010</v>
      </c>
      <c r="G240" s="13"/>
      <c r="H240" s="13"/>
      <c r="I240" s="13"/>
      <c r="J240" s="13"/>
      <c r="K240" s="8"/>
    </row>
    <row r="241" spans="1:11" x14ac:dyDescent="0.2">
      <c r="A241" s="8"/>
      <c r="B241" s="18" t="s">
        <v>531</v>
      </c>
      <c r="C241" s="9" t="s">
        <v>532</v>
      </c>
      <c r="D241" s="8" t="s">
        <v>127</v>
      </c>
      <c r="E241" s="9" t="s">
        <v>128</v>
      </c>
      <c r="F241" s="13">
        <v>483766</v>
      </c>
      <c r="G241" s="13">
        <v>483403</v>
      </c>
      <c r="H241" s="13">
        <v>483403</v>
      </c>
      <c r="I241" s="13"/>
      <c r="J241" s="13">
        <v>483403</v>
      </c>
      <c r="K241" s="8"/>
    </row>
    <row r="242" spans="1:11" x14ac:dyDescent="0.2">
      <c r="A242" s="8"/>
      <c r="B242" s="18" t="s">
        <v>533</v>
      </c>
      <c r="C242" s="9" t="s">
        <v>534</v>
      </c>
      <c r="D242" s="8" t="s">
        <v>38</v>
      </c>
      <c r="E242" s="9" t="s">
        <v>39</v>
      </c>
      <c r="F242" s="13">
        <v>222983</v>
      </c>
      <c r="G242" s="13">
        <v>82074</v>
      </c>
      <c r="H242" s="13">
        <v>53586</v>
      </c>
      <c r="I242" s="13"/>
      <c r="J242" s="13">
        <v>41486</v>
      </c>
      <c r="K242" s="8"/>
    </row>
    <row r="243" spans="1:11" ht="22.5" x14ac:dyDescent="0.2">
      <c r="A243" s="8"/>
      <c r="B243" s="18" t="s">
        <v>535</v>
      </c>
      <c r="C243" s="9" t="s">
        <v>536</v>
      </c>
      <c r="D243" s="8" t="s">
        <v>38</v>
      </c>
      <c r="E243" s="22" t="s">
        <v>39</v>
      </c>
      <c r="F243" s="13">
        <v>1449300</v>
      </c>
      <c r="G243" s="13">
        <v>727324</v>
      </c>
      <c r="H243" s="13">
        <v>826874</v>
      </c>
      <c r="I243" s="13"/>
      <c r="J243" s="13">
        <v>833774</v>
      </c>
      <c r="K243" s="8"/>
    </row>
    <row r="244" spans="1:11" ht="22.5" x14ac:dyDescent="0.2">
      <c r="A244" s="8"/>
      <c r="B244" s="18" t="s">
        <v>537</v>
      </c>
      <c r="C244" s="9" t="s">
        <v>538</v>
      </c>
      <c r="D244" s="8" t="s">
        <v>38</v>
      </c>
      <c r="E244" s="9" t="s">
        <v>39</v>
      </c>
      <c r="F244" s="13">
        <v>717668</v>
      </c>
      <c r="G244" s="13">
        <v>717668</v>
      </c>
      <c r="H244" s="13">
        <v>717668</v>
      </c>
      <c r="I244" s="13"/>
      <c r="J244" s="13">
        <v>717668</v>
      </c>
      <c r="K244" s="8"/>
    </row>
    <row r="245" spans="1:11" ht="22.5" x14ac:dyDescent="0.2">
      <c r="A245" s="8"/>
      <c r="B245" s="18" t="s">
        <v>539</v>
      </c>
      <c r="C245" s="9" t="s">
        <v>540</v>
      </c>
      <c r="D245" s="8" t="s">
        <v>13</v>
      </c>
      <c r="E245" s="9" t="s">
        <v>546</v>
      </c>
      <c r="F245" s="13">
        <v>412443</v>
      </c>
      <c r="G245" s="13">
        <v>412443</v>
      </c>
      <c r="H245" s="13">
        <v>412443</v>
      </c>
      <c r="I245" s="13"/>
      <c r="J245" s="13">
        <v>412443</v>
      </c>
      <c r="K245" s="8"/>
    </row>
    <row r="246" spans="1:11" x14ac:dyDescent="0.2">
      <c r="A246" s="8"/>
      <c r="B246" s="18" t="s">
        <v>616</v>
      </c>
      <c r="C246" s="9" t="s">
        <v>617</v>
      </c>
      <c r="D246" s="8" t="s">
        <v>618</v>
      </c>
      <c r="E246" s="9" t="s">
        <v>619</v>
      </c>
      <c r="F246" s="13">
        <v>2118044</v>
      </c>
      <c r="G246" s="13">
        <v>1081468</v>
      </c>
      <c r="H246" s="13">
        <v>1086369</v>
      </c>
      <c r="I246" s="13"/>
      <c r="J246" s="13">
        <v>1038369</v>
      </c>
      <c r="K246" s="8"/>
    </row>
    <row r="247" spans="1:11" ht="17.25" customHeight="1" x14ac:dyDescent="0.2">
      <c r="A247" s="34" t="s">
        <v>194</v>
      </c>
      <c r="B247" s="35"/>
      <c r="C247" s="35"/>
      <c r="D247" s="35"/>
      <c r="E247" s="36"/>
      <c r="F247" s="12">
        <f>SUM(F248:F267)</f>
        <v>18036687</v>
      </c>
      <c r="G247" s="12">
        <f t="shared" ref="G247:J247" si="28">SUM(G248:G267)</f>
        <v>23526289.620000001</v>
      </c>
      <c r="H247" s="12">
        <f t="shared" si="28"/>
        <v>15937448</v>
      </c>
      <c r="I247" s="12">
        <f t="shared" si="28"/>
        <v>591734</v>
      </c>
      <c r="J247" s="12">
        <f t="shared" si="28"/>
        <v>3145410</v>
      </c>
      <c r="K247" s="12"/>
    </row>
    <row r="248" spans="1:11" ht="56.25" x14ac:dyDescent="0.2">
      <c r="A248" s="8"/>
      <c r="B248" s="18" t="s">
        <v>149</v>
      </c>
      <c r="C248" s="9" t="s">
        <v>547</v>
      </c>
      <c r="D248" s="10" t="s">
        <v>8</v>
      </c>
      <c r="E248" s="22" t="s">
        <v>9</v>
      </c>
      <c r="F248" s="13">
        <v>145000</v>
      </c>
      <c r="G248" s="13">
        <v>25000</v>
      </c>
      <c r="H248" s="13">
        <v>0</v>
      </c>
      <c r="I248" s="13"/>
      <c r="J248" s="13">
        <v>0</v>
      </c>
      <c r="K248" s="8"/>
    </row>
    <row r="249" spans="1:11" x14ac:dyDescent="0.2">
      <c r="A249" s="8"/>
      <c r="B249" s="18" t="s">
        <v>154</v>
      </c>
      <c r="C249" s="9" t="s">
        <v>548</v>
      </c>
      <c r="D249" s="10" t="s">
        <v>158</v>
      </c>
      <c r="E249" s="9" t="s">
        <v>159</v>
      </c>
      <c r="F249" s="13">
        <v>55899</v>
      </c>
      <c r="G249" s="13">
        <v>52053</v>
      </c>
      <c r="H249" s="13">
        <v>52053</v>
      </c>
      <c r="I249" s="13"/>
      <c r="J249" s="13">
        <v>52053</v>
      </c>
      <c r="K249" s="8"/>
    </row>
    <row r="250" spans="1:11" ht="22.5" x14ac:dyDescent="0.2">
      <c r="A250" s="8"/>
      <c r="B250" s="18" t="s">
        <v>157</v>
      </c>
      <c r="C250" s="9" t="s">
        <v>549</v>
      </c>
      <c r="D250" s="10" t="s">
        <v>29</v>
      </c>
      <c r="E250" s="9" t="s">
        <v>153</v>
      </c>
      <c r="F250" s="13">
        <v>1860062</v>
      </c>
      <c r="G250" s="13">
        <v>1490001</v>
      </c>
      <c r="H250" s="13"/>
      <c r="I250" s="13"/>
      <c r="J250" s="13"/>
      <c r="K250" s="8">
        <v>2019</v>
      </c>
    </row>
    <row r="251" spans="1:11" x14ac:dyDescent="0.2">
      <c r="A251" s="8"/>
      <c r="B251" s="18" t="s">
        <v>162</v>
      </c>
      <c r="C251" s="9" t="s">
        <v>550</v>
      </c>
      <c r="D251" s="10" t="s">
        <v>29</v>
      </c>
      <c r="E251" s="9" t="s">
        <v>153</v>
      </c>
      <c r="F251" s="13">
        <v>400000</v>
      </c>
      <c r="G251" s="13">
        <v>150000</v>
      </c>
      <c r="H251" s="13">
        <v>150000</v>
      </c>
      <c r="I251" s="13"/>
      <c r="J251" s="13">
        <v>150000</v>
      </c>
      <c r="K251" s="8"/>
    </row>
    <row r="252" spans="1:11" x14ac:dyDescent="0.2">
      <c r="A252" s="8"/>
      <c r="B252" s="18" t="s">
        <v>163</v>
      </c>
      <c r="C252" s="9" t="s">
        <v>551</v>
      </c>
      <c r="D252" s="10" t="s">
        <v>160</v>
      </c>
      <c r="E252" s="9" t="s">
        <v>161</v>
      </c>
      <c r="F252" s="13">
        <v>1323253</v>
      </c>
      <c r="G252" s="13">
        <v>1654229</v>
      </c>
      <c r="H252" s="13">
        <v>1256964</v>
      </c>
      <c r="I252" s="13"/>
      <c r="J252" s="13">
        <v>1256964</v>
      </c>
      <c r="K252" s="8"/>
    </row>
    <row r="253" spans="1:11" x14ac:dyDescent="0.2">
      <c r="A253" s="8"/>
      <c r="B253" s="18" t="s">
        <v>552</v>
      </c>
      <c r="C253" s="9" t="s">
        <v>553</v>
      </c>
      <c r="D253" s="10" t="s">
        <v>151</v>
      </c>
      <c r="E253" s="9" t="s">
        <v>152</v>
      </c>
      <c r="F253" s="13">
        <v>253117</v>
      </c>
      <c r="G253" s="13">
        <v>231283</v>
      </c>
      <c r="H253" s="13">
        <v>231283</v>
      </c>
      <c r="I253" s="13"/>
      <c r="J253" s="13">
        <v>231283</v>
      </c>
      <c r="K253" s="8"/>
    </row>
    <row r="254" spans="1:11" ht="22.5" x14ac:dyDescent="0.2">
      <c r="A254" s="8"/>
      <c r="B254" s="18" t="s">
        <v>554</v>
      </c>
      <c r="C254" s="9" t="s">
        <v>555</v>
      </c>
      <c r="D254" s="10" t="s">
        <v>29</v>
      </c>
      <c r="E254" s="9" t="s">
        <v>153</v>
      </c>
      <c r="F254" s="13"/>
      <c r="G254" s="13">
        <v>6141639.6200000001</v>
      </c>
      <c r="H254" s="13"/>
      <c r="I254" s="13"/>
      <c r="J254" s="13"/>
      <c r="K254" s="8">
        <v>2019</v>
      </c>
    </row>
    <row r="255" spans="1:11" x14ac:dyDescent="0.2">
      <c r="A255" s="8"/>
      <c r="B255" s="18" t="s">
        <v>556</v>
      </c>
      <c r="C255" s="9" t="s">
        <v>557</v>
      </c>
      <c r="D255" s="10" t="s">
        <v>156</v>
      </c>
      <c r="E255" s="9" t="s">
        <v>581</v>
      </c>
      <c r="F255" s="13">
        <v>225000</v>
      </c>
      <c r="G255" s="13">
        <v>10000</v>
      </c>
      <c r="H255" s="13">
        <v>10000</v>
      </c>
      <c r="I255" s="13"/>
      <c r="J255" s="13">
        <v>10000</v>
      </c>
      <c r="K255" s="8"/>
    </row>
    <row r="256" spans="1:11" ht="33.75" x14ac:dyDescent="0.2">
      <c r="A256" s="8"/>
      <c r="B256" s="18" t="s">
        <v>558</v>
      </c>
      <c r="C256" s="9" t="s">
        <v>559</v>
      </c>
      <c r="D256" s="10" t="s">
        <v>29</v>
      </c>
      <c r="E256" s="9" t="s">
        <v>153</v>
      </c>
      <c r="F256" s="13">
        <v>148603</v>
      </c>
      <c r="G256" s="13">
        <v>146723</v>
      </c>
      <c r="H256" s="13">
        <v>129663</v>
      </c>
      <c r="I256" s="13"/>
      <c r="J256" s="13">
        <v>121164</v>
      </c>
      <c r="K256" s="8"/>
    </row>
    <row r="257" spans="1:11" ht="22.5" x14ac:dyDescent="0.2">
      <c r="A257" s="8"/>
      <c r="B257" s="18" t="s">
        <v>560</v>
      </c>
      <c r="C257" s="9" t="s">
        <v>561</v>
      </c>
      <c r="D257" s="10" t="s">
        <v>158</v>
      </c>
      <c r="E257" s="9" t="s">
        <v>159</v>
      </c>
      <c r="F257" s="13">
        <v>594580</v>
      </c>
      <c r="G257" s="13">
        <v>591734</v>
      </c>
      <c r="H257" s="13">
        <v>591734</v>
      </c>
      <c r="I257" s="13">
        <v>591734</v>
      </c>
      <c r="J257" s="13"/>
      <c r="K257" s="8">
        <v>2023</v>
      </c>
    </row>
    <row r="258" spans="1:11" ht="22.5" x14ac:dyDescent="0.2">
      <c r="A258" s="8"/>
      <c r="B258" s="18" t="s">
        <v>562</v>
      </c>
      <c r="C258" s="9" t="s">
        <v>563</v>
      </c>
      <c r="D258" s="10" t="s">
        <v>158</v>
      </c>
      <c r="E258" s="9" t="s">
        <v>159</v>
      </c>
      <c r="F258" s="13">
        <v>56684</v>
      </c>
      <c r="G258" s="13">
        <v>56684</v>
      </c>
      <c r="H258" s="13">
        <v>56684</v>
      </c>
      <c r="I258" s="13"/>
      <c r="J258" s="13">
        <v>56684</v>
      </c>
      <c r="K258" s="8"/>
    </row>
    <row r="259" spans="1:11" ht="33.75" x14ac:dyDescent="0.2">
      <c r="A259" s="8"/>
      <c r="B259" s="18" t="s">
        <v>564</v>
      </c>
      <c r="C259" s="9" t="s">
        <v>565</v>
      </c>
      <c r="D259" s="10" t="s">
        <v>158</v>
      </c>
      <c r="E259" s="9" t="s">
        <v>159</v>
      </c>
      <c r="F259" s="13">
        <v>57285</v>
      </c>
      <c r="G259" s="13">
        <v>53285</v>
      </c>
      <c r="H259" s="13">
        <v>53285</v>
      </c>
      <c r="I259" s="13"/>
      <c r="J259" s="13">
        <v>53285</v>
      </c>
      <c r="K259" s="8"/>
    </row>
    <row r="260" spans="1:11" ht="33.75" x14ac:dyDescent="0.2">
      <c r="A260" s="8"/>
      <c r="B260" s="18" t="s">
        <v>566</v>
      </c>
      <c r="C260" s="9" t="s">
        <v>567</v>
      </c>
      <c r="D260" s="10" t="s">
        <v>29</v>
      </c>
      <c r="E260" s="9" t="s">
        <v>153</v>
      </c>
      <c r="F260" s="13">
        <v>700000</v>
      </c>
      <c r="G260" s="13">
        <v>800000</v>
      </c>
      <c r="H260" s="13">
        <v>1300000</v>
      </c>
      <c r="I260" s="13"/>
      <c r="J260" s="13">
        <v>60000</v>
      </c>
      <c r="K260" s="8"/>
    </row>
    <row r="261" spans="1:11" x14ac:dyDescent="0.2">
      <c r="A261" s="8"/>
      <c r="B261" s="18" t="s">
        <v>568</v>
      </c>
      <c r="C261" s="9" t="s">
        <v>569</v>
      </c>
      <c r="D261" s="10" t="s">
        <v>151</v>
      </c>
      <c r="E261" s="9" t="s">
        <v>152</v>
      </c>
      <c r="F261" s="13">
        <v>343412</v>
      </c>
      <c r="G261" s="13">
        <v>343412</v>
      </c>
      <c r="H261" s="13">
        <v>343412</v>
      </c>
      <c r="I261" s="13"/>
      <c r="J261" s="13">
        <v>143088</v>
      </c>
      <c r="K261" s="8"/>
    </row>
    <row r="262" spans="1:11" ht="33.75" x14ac:dyDescent="0.2">
      <c r="A262" s="8"/>
      <c r="B262" s="18" t="s">
        <v>570</v>
      </c>
      <c r="C262" s="9" t="s">
        <v>571</v>
      </c>
      <c r="D262" s="10" t="s">
        <v>8</v>
      </c>
      <c r="E262" s="9" t="s">
        <v>9</v>
      </c>
      <c r="F262" s="13">
        <v>498953</v>
      </c>
      <c r="G262" s="13">
        <v>341293</v>
      </c>
      <c r="H262" s="13">
        <v>538368</v>
      </c>
      <c r="I262" s="13"/>
      <c r="J262" s="13">
        <v>341293</v>
      </c>
      <c r="K262" s="8"/>
    </row>
    <row r="263" spans="1:11" ht="45" x14ac:dyDescent="0.2">
      <c r="A263" s="8"/>
      <c r="B263" s="18" t="s">
        <v>572</v>
      </c>
      <c r="C263" s="9" t="s">
        <v>573</v>
      </c>
      <c r="D263" s="10" t="s">
        <v>158</v>
      </c>
      <c r="E263" s="9" t="s">
        <v>159</v>
      </c>
      <c r="F263" s="13">
        <v>405877</v>
      </c>
      <c r="G263" s="13">
        <v>188741</v>
      </c>
      <c r="H263" s="13"/>
      <c r="I263" s="13"/>
      <c r="J263" s="13"/>
      <c r="K263" s="8">
        <v>2019</v>
      </c>
    </row>
    <row r="264" spans="1:11" ht="22.5" x14ac:dyDescent="0.2">
      <c r="A264" s="8"/>
      <c r="B264" s="18" t="s">
        <v>574</v>
      </c>
      <c r="C264" s="9" t="s">
        <v>575</v>
      </c>
      <c r="D264" s="10" t="s">
        <v>156</v>
      </c>
      <c r="E264" s="22" t="s">
        <v>581</v>
      </c>
      <c r="F264" s="13">
        <v>410226</v>
      </c>
      <c r="G264" s="13">
        <v>695956</v>
      </c>
      <c r="H264" s="13">
        <v>669746</v>
      </c>
      <c r="I264" s="13"/>
      <c r="J264" s="13">
        <v>201346</v>
      </c>
      <c r="K264" s="8"/>
    </row>
    <row r="265" spans="1:11" x14ac:dyDescent="0.2">
      <c r="A265" s="8"/>
      <c r="B265" s="18" t="s">
        <v>576</v>
      </c>
      <c r="C265" s="9" t="s">
        <v>155</v>
      </c>
      <c r="D265" s="10" t="s">
        <v>156</v>
      </c>
      <c r="E265" s="9" t="s">
        <v>581</v>
      </c>
      <c r="F265" s="13">
        <v>10090486</v>
      </c>
      <c r="G265" s="13">
        <v>10086006</v>
      </c>
      <c r="H265" s="13">
        <v>10086006</v>
      </c>
      <c r="I265" s="13">
        <v>0</v>
      </c>
      <c r="J265" s="13"/>
      <c r="K265" s="8">
        <v>2020</v>
      </c>
    </row>
    <row r="266" spans="1:11" x14ac:dyDescent="0.2">
      <c r="A266" s="8"/>
      <c r="B266" s="18" t="s">
        <v>577</v>
      </c>
      <c r="C266" s="9" t="s">
        <v>578</v>
      </c>
      <c r="D266" s="10" t="s">
        <v>8</v>
      </c>
      <c r="E266" s="9" t="s">
        <v>9</v>
      </c>
      <c r="F266" s="13">
        <v>136185</v>
      </c>
      <c r="G266" s="13">
        <v>136185</v>
      </c>
      <c r="H266" s="13">
        <v>136185</v>
      </c>
      <c r="I266" s="13"/>
      <c r="J266" s="13">
        <v>136185</v>
      </c>
      <c r="K266" s="8"/>
    </row>
    <row r="267" spans="1:11" x14ac:dyDescent="0.2">
      <c r="A267" s="8"/>
      <c r="B267" s="18" t="s">
        <v>579</v>
      </c>
      <c r="C267" s="9" t="s">
        <v>580</v>
      </c>
      <c r="D267" s="10" t="s">
        <v>8</v>
      </c>
      <c r="E267" s="9" t="s">
        <v>9</v>
      </c>
      <c r="F267" s="13">
        <v>332065</v>
      </c>
      <c r="G267" s="13">
        <v>332065</v>
      </c>
      <c r="H267" s="13">
        <v>332065</v>
      </c>
      <c r="I267" s="13"/>
      <c r="J267" s="13">
        <v>332065</v>
      </c>
      <c r="K267" s="8"/>
    </row>
    <row r="268" spans="1:11" ht="17.25" customHeight="1" x14ac:dyDescent="0.2">
      <c r="A268" s="34" t="s">
        <v>187</v>
      </c>
      <c r="B268" s="35"/>
      <c r="C268" s="35"/>
      <c r="D268" s="35"/>
      <c r="E268" s="36"/>
      <c r="F268" s="12">
        <f>F269+F273+F274+F275+F276+F277+F278+F279+F280+F281+F284+F285+F286+F287+F288+F289</f>
        <v>7968686</v>
      </c>
      <c r="G268" s="12">
        <f t="shared" ref="G268:J268" si="29">G269+G273+G274+G275+G276+G277+G278+G279+G280+G281+G284+G285+G286+G287+G288+G289</f>
        <v>13303991</v>
      </c>
      <c r="H268" s="12">
        <f t="shared" si="29"/>
        <v>20212750</v>
      </c>
      <c r="I268" s="12">
        <f t="shared" si="29"/>
        <v>782000</v>
      </c>
      <c r="J268" s="12">
        <f t="shared" si="29"/>
        <v>18912750</v>
      </c>
      <c r="K268" s="12"/>
    </row>
    <row r="269" spans="1:11" x14ac:dyDescent="0.2">
      <c r="A269" s="8"/>
      <c r="B269" s="18" t="s">
        <v>582</v>
      </c>
      <c r="C269" s="9" t="s">
        <v>583</v>
      </c>
      <c r="D269" s="8"/>
      <c r="E269" s="14" t="s">
        <v>232</v>
      </c>
      <c r="F269" s="13">
        <v>1347756</v>
      </c>
      <c r="G269" s="13">
        <v>1347756</v>
      </c>
      <c r="H269" s="13">
        <v>1347756</v>
      </c>
      <c r="I269" s="13"/>
      <c r="J269" s="13">
        <v>1347756</v>
      </c>
      <c r="K269" s="8"/>
    </row>
    <row r="270" spans="1:11" x14ac:dyDescent="0.2">
      <c r="A270" s="8"/>
      <c r="B270" s="18"/>
      <c r="C270" s="9"/>
      <c r="D270" s="8" t="s">
        <v>82</v>
      </c>
      <c r="E270" s="22" t="s">
        <v>83</v>
      </c>
      <c r="F270" s="13">
        <v>438873</v>
      </c>
      <c r="G270" s="13">
        <v>438873</v>
      </c>
      <c r="H270" s="13">
        <v>438873</v>
      </c>
      <c r="I270" s="13"/>
      <c r="J270" s="13"/>
      <c r="K270" s="8"/>
    </row>
    <row r="271" spans="1:11" x14ac:dyDescent="0.2">
      <c r="A271" s="8"/>
      <c r="B271" s="18"/>
      <c r="C271" s="9"/>
      <c r="D271" s="8" t="s">
        <v>73</v>
      </c>
      <c r="E271" s="22" t="s">
        <v>84</v>
      </c>
      <c r="F271" s="13">
        <v>891131</v>
      </c>
      <c r="G271" s="13">
        <v>891131</v>
      </c>
      <c r="H271" s="13">
        <v>891131</v>
      </c>
      <c r="I271" s="13"/>
      <c r="J271" s="13"/>
      <c r="K271" s="8"/>
    </row>
    <row r="272" spans="1:11" x14ac:dyDescent="0.2">
      <c r="A272" s="8"/>
      <c r="B272" s="18"/>
      <c r="C272" s="9"/>
      <c r="D272" s="8" t="s">
        <v>610</v>
      </c>
      <c r="E272" s="22" t="s">
        <v>611</v>
      </c>
      <c r="F272" s="13">
        <v>17752</v>
      </c>
      <c r="G272" s="13">
        <v>17752</v>
      </c>
      <c r="H272" s="13">
        <v>17752</v>
      </c>
      <c r="I272" s="13"/>
      <c r="J272" s="13"/>
      <c r="K272" s="8"/>
    </row>
    <row r="273" spans="1:11" x14ac:dyDescent="0.2">
      <c r="A273" s="8"/>
      <c r="B273" s="18" t="s">
        <v>77</v>
      </c>
      <c r="C273" s="9" t="s">
        <v>584</v>
      </c>
      <c r="D273" s="8" t="s">
        <v>51</v>
      </c>
      <c r="E273" s="9" t="s">
        <v>52</v>
      </c>
      <c r="F273" s="13">
        <v>513277</v>
      </c>
      <c r="G273" s="13">
        <v>513277</v>
      </c>
      <c r="H273" s="13">
        <v>513277</v>
      </c>
      <c r="I273" s="13">
        <v>0</v>
      </c>
      <c r="J273" s="13">
        <v>513277</v>
      </c>
      <c r="K273" s="8"/>
    </row>
    <row r="274" spans="1:11" ht="22.5" x14ac:dyDescent="0.2">
      <c r="A274" s="8"/>
      <c r="B274" s="18" t="s">
        <v>78</v>
      </c>
      <c r="C274" s="9" t="s">
        <v>585</v>
      </c>
      <c r="D274" s="8" t="s">
        <v>612</v>
      </c>
      <c r="E274" s="9" t="s">
        <v>613</v>
      </c>
      <c r="F274" s="13">
        <v>500000</v>
      </c>
      <c r="G274" s="13">
        <v>500000</v>
      </c>
      <c r="H274" s="13">
        <v>500000</v>
      </c>
      <c r="I274" s="13"/>
      <c r="J274" s="13">
        <v>500000</v>
      </c>
      <c r="K274" s="8"/>
    </row>
    <row r="275" spans="1:11" x14ac:dyDescent="0.2">
      <c r="A275" s="8"/>
      <c r="B275" s="18" t="s">
        <v>79</v>
      </c>
      <c r="C275" s="9" t="s">
        <v>586</v>
      </c>
      <c r="D275" s="8" t="s">
        <v>51</v>
      </c>
      <c r="E275" s="9" t="s">
        <v>52</v>
      </c>
      <c r="F275" s="13">
        <v>276184</v>
      </c>
      <c r="G275" s="13">
        <v>346804</v>
      </c>
      <c r="H275" s="13">
        <v>205563</v>
      </c>
      <c r="I275" s="13">
        <v>0</v>
      </c>
      <c r="J275" s="13">
        <v>205563</v>
      </c>
      <c r="K275" s="8"/>
    </row>
    <row r="276" spans="1:11" ht="22.5" x14ac:dyDescent="0.2">
      <c r="A276" s="8"/>
      <c r="B276" s="18" t="s">
        <v>85</v>
      </c>
      <c r="C276" s="9" t="s">
        <v>587</v>
      </c>
      <c r="D276" s="8" t="s">
        <v>51</v>
      </c>
      <c r="E276" s="9" t="s">
        <v>52</v>
      </c>
      <c r="F276" s="13">
        <v>394750</v>
      </c>
      <c r="G276" s="13">
        <v>789435</v>
      </c>
      <c r="H276" s="13">
        <v>789435</v>
      </c>
      <c r="I276" s="13">
        <v>0</v>
      </c>
      <c r="J276" s="13">
        <v>789435</v>
      </c>
      <c r="K276" s="8"/>
    </row>
    <row r="277" spans="1:11" x14ac:dyDescent="0.2">
      <c r="A277" s="8"/>
      <c r="B277" s="18" t="s">
        <v>588</v>
      </c>
      <c r="C277" s="9" t="s">
        <v>589</v>
      </c>
      <c r="D277" s="8" t="s">
        <v>73</v>
      </c>
      <c r="E277" s="9" t="s">
        <v>84</v>
      </c>
      <c r="F277" s="13">
        <v>100000</v>
      </c>
      <c r="G277" s="13">
        <v>100000</v>
      </c>
      <c r="H277" s="13">
        <v>100000</v>
      </c>
      <c r="I277" s="13">
        <v>0</v>
      </c>
      <c r="J277" s="13">
        <v>100000</v>
      </c>
      <c r="K277" s="8"/>
    </row>
    <row r="278" spans="1:11" x14ac:dyDescent="0.2">
      <c r="A278" s="8"/>
      <c r="B278" s="18" t="s">
        <v>590</v>
      </c>
      <c r="C278" s="9" t="s">
        <v>591</v>
      </c>
      <c r="D278" s="8" t="s">
        <v>73</v>
      </c>
      <c r="E278" s="9" t="s">
        <v>84</v>
      </c>
      <c r="F278" s="13">
        <v>0</v>
      </c>
      <c r="G278" s="13">
        <v>2000000</v>
      </c>
      <c r="H278" s="13">
        <v>2000000</v>
      </c>
      <c r="I278" s="13">
        <v>0</v>
      </c>
      <c r="J278" s="13">
        <v>2000000</v>
      </c>
      <c r="K278" s="8"/>
    </row>
    <row r="279" spans="1:11" ht="22.5" x14ac:dyDescent="0.2">
      <c r="A279" s="8"/>
      <c r="B279" s="18" t="s">
        <v>592</v>
      </c>
      <c r="C279" s="9" t="s">
        <v>593</v>
      </c>
      <c r="D279" s="8" t="s">
        <v>612</v>
      </c>
      <c r="E279" s="9" t="s">
        <v>613</v>
      </c>
      <c r="F279" s="13">
        <v>1000000</v>
      </c>
      <c r="G279" s="13">
        <v>1000000</v>
      </c>
      <c r="H279" s="13">
        <v>1000000</v>
      </c>
      <c r="I279" s="13"/>
      <c r="J279" s="13">
        <v>1000000</v>
      </c>
      <c r="K279" s="8"/>
    </row>
    <row r="280" spans="1:11" x14ac:dyDescent="0.2">
      <c r="A280" s="8"/>
      <c r="B280" s="18" t="s">
        <v>594</v>
      </c>
      <c r="C280" s="9" t="s">
        <v>595</v>
      </c>
      <c r="D280" s="8" t="s">
        <v>73</v>
      </c>
      <c r="E280" s="9" t="s">
        <v>84</v>
      </c>
      <c r="F280" s="13">
        <v>700000</v>
      </c>
      <c r="G280" s="13">
        <v>2500000</v>
      </c>
      <c r="H280" s="13">
        <v>1300000</v>
      </c>
      <c r="I280" s="13">
        <v>782000</v>
      </c>
      <c r="J280" s="13"/>
      <c r="K280" s="8">
        <v>2021</v>
      </c>
    </row>
    <row r="281" spans="1:11" ht="22.5" x14ac:dyDescent="0.2">
      <c r="A281" s="8"/>
      <c r="B281" s="18" t="s">
        <v>596</v>
      </c>
      <c r="C281" s="9" t="s">
        <v>597</v>
      </c>
      <c r="D281" s="8"/>
      <c r="E281" s="14" t="s">
        <v>232</v>
      </c>
      <c r="F281" s="13">
        <v>420723</v>
      </c>
      <c r="G281" s="13">
        <v>420723</v>
      </c>
      <c r="H281" s="13">
        <v>420723</v>
      </c>
      <c r="I281" s="13"/>
      <c r="J281" s="13">
        <v>420723</v>
      </c>
      <c r="K281" s="8"/>
    </row>
    <row r="282" spans="1:11" x14ac:dyDescent="0.2">
      <c r="A282" s="8"/>
      <c r="B282" s="18"/>
      <c r="C282" s="9"/>
      <c r="D282" s="8" t="s">
        <v>73</v>
      </c>
      <c r="E282" s="9" t="s">
        <v>84</v>
      </c>
      <c r="F282" s="13">
        <v>400898</v>
      </c>
      <c r="G282" s="13">
        <v>400898</v>
      </c>
      <c r="H282" s="13">
        <v>400898</v>
      </c>
      <c r="I282" s="13"/>
      <c r="J282" s="13">
        <v>400898</v>
      </c>
      <c r="K282" s="8"/>
    </row>
    <row r="283" spans="1:11" x14ac:dyDescent="0.2">
      <c r="A283" s="8"/>
      <c r="B283" s="18"/>
      <c r="C283" s="9"/>
      <c r="D283" s="8" t="s">
        <v>610</v>
      </c>
      <c r="E283" s="9" t="s">
        <v>611</v>
      </c>
      <c r="F283" s="13">
        <v>19825</v>
      </c>
      <c r="G283" s="13">
        <v>19825</v>
      </c>
      <c r="H283" s="13">
        <v>19825</v>
      </c>
      <c r="I283" s="13"/>
      <c r="J283" s="13">
        <v>19825</v>
      </c>
      <c r="K283" s="8"/>
    </row>
    <row r="284" spans="1:11" x14ac:dyDescent="0.2">
      <c r="A284" s="8"/>
      <c r="B284" s="18" t="s">
        <v>598</v>
      </c>
      <c r="C284" s="9" t="s">
        <v>599</v>
      </c>
      <c r="D284" s="8" t="s">
        <v>80</v>
      </c>
      <c r="E284" s="9" t="s">
        <v>81</v>
      </c>
      <c r="F284" s="13"/>
      <c r="G284" s="13">
        <v>1070000</v>
      </c>
      <c r="H284" s="13">
        <v>3520000</v>
      </c>
      <c r="I284" s="13">
        <v>0</v>
      </c>
      <c r="J284" s="13">
        <v>3520000</v>
      </c>
      <c r="K284" s="8"/>
    </row>
    <row r="285" spans="1:11" ht="22.5" x14ac:dyDescent="0.2">
      <c r="A285" s="8"/>
      <c r="B285" s="18" t="s">
        <v>600</v>
      </c>
      <c r="C285" s="9" t="s">
        <v>601</v>
      </c>
      <c r="D285" s="8" t="s">
        <v>612</v>
      </c>
      <c r="E285" s="9" t="s">
        <v>613</v>
      </c>
      <c r="F285" s="13">
        <v>1090000</v>
      </c>
      <c r="G285" s="13">
        <v>1090000</v>
      </c>
      <c r="H285" s="13">
        <v>1090000</v>
      </c>
      <c r="I285" s="13"/>
      <c r="J285" s="13">
        <v>1090000</v>
      </c>
      <c r="K285" s="8"/>
    </row>
    <row r="286" spans="1:11" x14ac:dyDescent="0.2">
      <c r="A286" s="8"/>
      <c r="B286" s="18" t="s">
        <v>602</v>
      </c>
      <c r="C286" s="9" t="s">
        <v>603</v>
      </c>
      <c r="D286" s="8" t="s">
        <v>73</v>
      </c>
      <c r="E286" s="9" t="s">
        <v>84</v>
      </c>
      <c r="F286" s="13">
        <v>1000000</v>
      </c>
      <c r="G286" s="13">
        <v>1000000</v>
      </c>
      <c r="H286" s="13">
        <v>1000000</v>
      </c>
      <c r="I286" s="13">
        <v>0</v>
      </c>
      <c r="J286" s="13">
        <v>1000000</v>
      </c>
      <c r="K286" s="8"/>
    </row>
    <row r="287" spans="1:11" x14ac:dyDescent="0.2">
      <c r="A287" s="8"/>
      <c r="B287" s="18" t="s">
        <v>604</v>
      </c>
      <c r="C287" s="9" t="s">
        <v>605</v>
      </c>
      <c r="D287" s="8" t="s">
        <v>614</v>
      </c>
      <c r="E287" s="9" t="s">
        <v>615</v>
      </c>
      <c r="F287" s="13">
        <v>375996</v>
      </c>
      <c r="G287" s="13">
        <v>375996</v>
      </c>
      <c r="H287" s="13">
        <v>375996</v>
      </c>
      <c r="I287" s="13"/>
      <c r="J287" s="13">
        <v>375996</v>
      </c>
      <c r="K287" s="8"/>
    </row>
    <row r="288" spans="1:11" x14ac:dyDescent="0.2">
      <c r="A288" s="8"/>
      <c r="B288" s="18" t="s">
        <v>606</v>
      </c>
      <c r="C288" s="9" t="s">
        <v>607</v>
      </c>
      <c r="D288" s="8" t="s">
        <v>614</v>
      </c>
      <c r="E288" s="9" t="s">
        <v>615</v>
      </c>
      <c r="F288" s="13">
        <v>0</v>
      </c>
      <c r="G288" s="13">
        <v>0</v>
      </c>
      <c r="H288" s="13">
        <v>5800000</v>
      </c>
      <c r="I288" s="13"/>
      <c r="J288" s="13">
        <v>5800000</v>
      </c>
      <c r="K288" s="8"/>
    </row>
    <row r="289" spans="1:11" x14ac:dyDescent="0.2">
      <c r="A289" s="8"/>
      <c r="B289" s="18" t="s">
        <v>608</v>
      </c>
      <c r="C289" s="9" t="s">
        <v>609</v>
      </c>
      <c r="D289" s="8" t="s">
        <v>614</v>
      </c>
      <c r="E289" s="9" t="s">
        <v>615</v>
      </c>
      <c r="F289" s="13">
        <v>250000</v>
      </c>
      <c r="G289" s="13">
        <v>250000</v>
      </c>
      <c r="H289" s="13">
        <v>250000</v>
      </c>
      <c r="I289" s="13"/>
      <c r="J289" s="13">
        <v>250000</v>
      </c>
      <c r="K289" s="8"/>
    </row>
    <row r="290" spans="1:11" ht="18.75" customHeight="1" x14ac:dyDescent="0.2">
      <c r="A290" s="34" t="s">
        <v>193</v>
      </c>
      <c r="B290" s="35"/>
      <c r="C290" s="35"/>
      <c r="D290" s="35"/>
      <c r="E290" s="36"/>
      <c r="F290" s="12">
        <f>F291+F294+F297+F302+F305+F306+F307+F316+F319+F322+F326+F334+F335+F336+F337+F338+F339+F340+F341+F342+F343+F344+F345+F346+F347+F348+F349+F350+F351+F352+F353+F354+F355+F356+F357+F358+F359+F360+F361+F362+F363+F364+F365+F374+F378+F379+F380+F381+F382</f>
        <v>158709301</v>
      </c>
      <c r="G290" s="12">
        <f t="shared" ref="G290:J290" si="30">G291+G294+G297+G302+G305+G306+G307+G316+G319+G322+G326+G334+G335+G336+G337+G338+G339+G340+G341+G342+G343+G344+G345+G346+G347+G348+G349+G350+G351+G352+G353+G354+G355+G356+G357+G358+G359+G360+G361+G362+G363+G364+G365+G374+G378+G379+G380+G381+G382</f>
        <v>222049575</v>
      </c>
      <c r="H290" s="12">
        <f t="shared" si="30"/>
        <v>263969623</v>
      </c>
      <c r="I290" s="12">
        <f t="shared" si="30"/>
        <v>64500</v>
      </c>
      <c r="J290" s="12">
        <f t="shared" si="30"/>
        <v>293138736</v>
      </c>
      <c r="K290" s="12"/>
    </row>
    <row r="291" spans="1:11" x14ac:dyDescent="0.2">
      <c r="A291" s="8"/>
      <c r="B291" s="18" t="s">
        <v>135</v>
      </c>
      <c r="C291" s="9" t="s">
        <v>136</v>
      </c>
      <c r="D291" s="8"/>
      <c r="E291" s="14" t="s">
        <v>232</v>
      </c>
      <c r="F291" s="13">
        <v>16602203</v>
      </c>
      <c r="G291" s="13">
        <v>29063470</v>
      </c>
      <c r="H291" s="13">
        <v>29206014</v>
      </c>
      <c r="I291" s="13"/>
      <c r="J291" s="13">
        <v>39965659</v>
      </c>
      <c r="K291" s="8"/>
    </row>
    <row r="292" spans="1:11" ht="22.5" x14ac:dyDescent="0.2">
      <c r="A292" s="8"/>
      <c r="B292" s="18"/>
      <c r="C292" s="9"/>
      <c r="D292" s="8" t="s">
        <v>709</v>
      </c>
      <c r="E292" s="22" t="s">
        <v>710</v>
      </c>
      <c r="F292" s="13">
        <v>3917106</v>
      </c>
      <c r="G292" s="13">
        <v>3917106</v>
      </c>
      <c r="H292" s="13">
        <v>3917106</v>
      </c>
      <c r="I292" s="13"/>
      <c r="J292" s="13">
        <v>3917106</v>
      </c>
      <c r="K292" s="8"/>
    </row>
    <row r="293" spans="1:11" ht="22.5" x14ac:dyDescent="0.2">
      <c r="A293" s="8"/>
      <c r="B293" s="18"/>
      <c r="C293" s="9"/>
      <c r="D293" s="8" t="s">
        <v>711</v>
      </c>
      <c r="E293" s="22" t="s">
        <v>712</v>
      </c>
      <c r="F293" s="13">
        <v>12685097</v>
      </c>
      <c r="G293" s="13">
        <v>25146364</v>
      </c>
      <c r="H293" s="13">
        <v>25288908</v>
      </c>
      <c r="I293" s="13"/>
      <c r="J293" s="13">
        <v>36048553</v>
      </c>
      <c r="K293" s="8"/>
    </row>
    <row r="294" spans="1:11" x14ac:dyDescent="0.2">
      <c r="A294" s="8"/>
      <c r="B294" s="18" t="s">
        <v>137</v>
      </c>
      <c r="C294" s="9" t="s">
        <v>138</v>
      </c>
      <c r="D294" s="8"/>
      <c r="E294" s="14" t="s">
        <v>232</v>
      </c>
      <c r="F294" s="13">
        <v>27282822</v>
      </c>
      <c r="G294" s="13">
        <v>34993647</v>
      </c>
      <c r="H294" s="13">
        <v>42466784</v>
      </c>
      <c r="I294" s="13"/>
      <c r="J294" s="13">
        <v>56847928</v>
      </c>
      <c r="K294" s="8"/>
    </row>
    <row r="295" spans="1:11" ht="22.5" x14ac:dyDescent="0.2">
      <c r="A295" s="8"/>
      <c r="B295" s="18"/>
      <c r="C295" s="9"/>
      <c r="D295" s="8" t="s">
        <v>709</v>
      </c>
      <c r="E295" s="9" t="s">
        <v>710</v>
      </c>
      <c r="F295" s="13">
        <v>15157720</v>
      </c>
      <c r="G295" s="13">
        <v>19945889</v>
      </c>
      <c r="H295" s="13">
        <v>23423093</v>
      </c>
      <c r="I295" s="13"/>
      <c r="J295" s="13">
        <v>32247322</v>
      </c>
      <c r="K295" s="8"/>
    </row>
    <row r="296" spans="1:11" ht="22.5" x14ac:dyDescent="0.2">
      <c r="A296" s="8"/>
      <c r="B296" s="18"/>
      <c r="C296" s="9"/>
      <c r="D296" s="8" t="s">
        <v>711</v>
      </c>
      <c r="E296" s="9" t="s">
        <v>712</v>
      </c>
      <c r="F296" s="13">
        <v>12125102</v>
      </c>
      <c r="G296" s="13">
        <v>15047758</v>
      </c>
      <c r="H296" s="13">
        <v>19043691</v>
      </c>
      <c r="I296" s="13"/>
      <c r="J296" s="13">
        <v>24600606</v>
      </c>
      <c r="K296" s="8"/>
    </row>
    <row r="297" spans="1:11" x14ac:dyDescent="0.2">
      <c r="A297" s="8"/>
      <c r="B297" s="18" t="s">
        <v>139</v>
      </c>
      <c r="C297" s="9" t="s">
        <v>620</v>
      </c>
      <c r="D297" s="8"/>
      <c r="E297" s="14" t="s">
        <v>232</v>
      </c>
      <c r="F297" s="13">
        <v>33908741</v>
      </c>
      <c r="G297" s="13">
        <v>39390852</v>
      </c>
      <c r="H297" s="13">
        <v>45503751</v>
      </c>
      <c r="I297" s="13"/>
      <c r="J297" s="13">
        <v>45503751</v>
      </c>
      <c r="K297" s="8"/>
    </row>
    <row r="298" spans="1:11" ht="22.5" x14ac:dyDescent="0.2">
      <c r="A298" s="8"/>
      <c r="B298" s="18"/>
      <c r="C298" s="9"/>
      <c r="D298" s="8" t="s">
        <v>709</v>
      </c>
      <c r="E298" s="9" t="s">
        <v>710</v>
      </c>
      <c r="F298" s="13">
        <v>6787813</v>
      </c>
      <c r="G298" s="13">
        <v>12269924</v>
      </c>
      <c r="H298" s="13">
        <v>13575626</v>
      </c>
      <c r="I298" s="13"/>
      <c r="J298" s="13">
        <v>13575626</v>
      </c>
      <c r="K298" s="8"/>
    </row>
    <row r="299" spans="1:11" ht="22.5" x14ac:dyDescent="0.2">
      <c r="A299" s="8"/>
      <c r="B299" s="18"/>
      <c r="C299" s="9"/>
      <c r="D299" s="8" t="s">
        <v>711</v>
      </c>
      <c r="E299" s="9" t="s">
        <v>712</v>
      </c>
      <c r="F299" s="13">
        <v>4807197</v>
      </c>
      <c r="G299" s="13">
        <v>4807197</v>
      </c>
      <c r="H299" s="13">
        <v>9614394</v>
      </c>
      <c r="I299" s="13"/>
      <c r="J299" s="13">
        <v>9614394</v>
      </c>
      <c r="K299" s="8"/>
    </row>
    <row r="300" spans="1:11" ht="22.5" x14ac:dyDescent="0.2">
      <c r="A300" s="8"/>
      <c r="B300" s="18"/>
      <c r="C300" s="9"/>
      <c r="D300" s="8" t="s">
        <v>713</v>
      </c>
      <c r="E300" s="9" t="s">
        <v>714</v>
      </c>
      <c r="F300" s="13">
        <v>13691642</v>
      </c>
      <c r="G300" s="13">
        <v>13691642</v>
      </c>
      <c r="H300" s="13">
        <v>13691642</v>
      </c>
      <c r="I300" s="13"/>
      <c r="J300" s="13">
        <v>13691642</v>
      </c>
      <c r="K300" s="8"/>
    </row>
    <row r="301" spans="1:11" ht="22.5" x14ac:dyDescent="0.2">
      <c r="A301" s="8"/>
      <c r="B301" s="18"/>
      <c r="C301" s="9"/>
      <c r="D301" s="8" t="s">
        <v>715</v>
      </c>
      <c r="E301" s="9" t="s">
        <v>716</v>
      </c>
      <c r="F301" s="13">
        <v>8622089</v>
      </c>
      <c r="G301" s="13">
        <v>8622089</v>
      </c>
      <c r="H301" s="13">
        <v>8622089</v>
      </c>
      <c r="I301" s="13"/>
      <c r="J301" s="13">
        <v>8622089</v>
      </c>
      <c r="K301" s="8"/>
    </row>
    <row r="302" spans="1:11" ht="22.5" x14ac:dyDescent="0.2">
      <c r="A302" s="8"/>
      <c r="B302" s="18" t="s">
        <v>141</v>
      </c>
      <c r="C302" s="9" t="s">
        <v>142</v>
      </c>
      <c r="D302" s="8"/>
      <c r="E302" s="14" t="s">
        <v>232</v>
      </c>
      <c r="F302" s="13">
        <v>28563129</v>
      </c>
      <c r="G302" s="13">
        <v>53768379</v>
      </c>
      <c r="H302" s="13">
        <v>71784262</v>
      </c>
      <c r="I302" s="13"/>
      <c r="J302" s="13">
        <v>82131189</v>
      </c>
      <c r="K302" s="8"/>
    </row>
    <row r="303" spans="1:11" ht="22.5" x14ac:dyDescent="0.2">
      <c r="A303" s="8"/>
      <c r="B303" s="18"/>
      <c r="C303" s="9"/>
      <c r="D303" s="8" t="s">
        <v>143</v>
      </c>
      <c r="E303" s="22" t="s">
        <v>144</v>
      </c>
      <c r="F303" s="13">
        <v>27411227</v>
      </c>
      <c r="G303" s="13">
        <v>51013967</v>
      </c>
      <c r="H303" s="13">
        <v>70332106</v>
      </c>
      <c r="I303" s="13"/>
      <c r="J303" s="13">
        <v>80661821</v>
      </c>
      <c r="K303" s="8"/>
    </row>
    <row r="304" spans="1:11" x14ac:dyDescent="0.2">
      <c r="A304" s="8"/>
      <c r="B304" s="18"/>
      <c r="C304" s="9"/>
      <c r="D304" s="8" t="s">
        <v>145</v>
      </c>
      <c r="E304" s="22" t="s">
        <v>146</v>
      </c>
      <c r="F304" s="13">
        <v>1151902</v>
      </c>
      <c r="G304" s="13">
        <v>2754412</v>
      </c>
      <c r="H304" s="13">
        <v>1452156</v>
      </c>
      <c r="I304" s="13"/>
      <c r="J304" s="13">
        <v>1469368</v>
      </c>
      <c r="K304" s="8"/>
    </row>
    <row r="305" spans="1:11" x14ac:dyDescent="0.2">
      <c r="A305" s="8"/>
      <c r="B305" s="18" t="s">
        <v>147</v>
      </c>
      <c r="C305" s="9" t="s">
        <v>140</v>
      </c>
      <c r="D305" s="8" t="s">
        <v>133</v>
      </c>
      <c r="E305" s="9" t="s">
        <v>134</v>
      </c>
      <c r="F305" s="13">
        <v>987047</v>
      </c>
      <c r="G305" s="13">
        <v>1740114</v>
      </c>
      <c r="H305" s="13">
        <v>2510076</v>
      </c>
      <c r="I305" s="13"/>
      <c r="J305" s="13">
        <v>3079848</v>
      </c>
      <c r="K305" s="8"/>
    </row>
    <row r="306" spans="1:11" ht="33.75" x14ac:dyDescent="0.2">
      <c r="A306" s="8"/>
      <c r="B306" s="18" t="s">
        <v>621</v>
      </c>
      <c r="C306" s="9" t="s">
        <v>148</v>
      </c>
      <c r="D306" s="8" t="s">
        <v>717</v>
      </c>
      <c r="E306" s="9" t="s">
        <v>718</v>
      </c>
      <c r="F306" s="13">
        <v>9296356</v>
      </c>
      <c r="G306" s="13">
        <v>9296356</v>
      </c>
      <c r="H306" s="13">
        <v>9296356</v>
      </c>
      <c r="I306" s="13"/>
      <c r="J306" s="13">
        <v>9296356</v>
      </c>
      <c r="K306" s="8"/>
    </row>
    <row r="307" spans="1:11" ht="22.5" x14ac:dyDescent="0.2">
      <c r="A307" s="8"/>
      <c r="B307" s="18" t="s">
        <v>622</v>
      </c>
      <c r="C307" s="9" t="s">
        <v>623</v>
      </c>
      <c r="D307" s="8"/>
      <c r="E307" s="14" t="s">
        <v>232</v>
      </c>
      <c r="F307" s="13">
        <v>10577409</v>
      </c>
      <c r="G307" s="13">
        <v>6998296</v>
      </c>
      <c r="H307" s="13">
        <v>10472785</v>
      </c>
      <c r="I307" s="13"/>
      <c r="J307" s="13">
        <v>10278960</v>
      </c>
      <c r="K307" s="8"/>
    </row>
    <row r="308" spans="1:11" ht="22.5" x14ac:dyDescent="0.2">
      <c r="A308" s="8"/>
      <c r="B308" s="18"/>
      <c r="C308" s="9"/>
      <c r="D308" s="8" t="s">
        <v>143</v>
      </c>
      <c r="E308" s="9" t="s">
        <v>144</v>
      </c>
      <c r="F308" s="13">
        <v>0</v>
      </c>
      <c r="G308" s="13">
        <v>0</v>
      </c>
      <c r="H308" s="13">
        <v>0</v>
      </c>
      <c r="I308" s="13"/>
      <c r="J308" s="13">
        <v>0</v>
      </c>
      <c r="K308" s="8"/>
    </row>
    <row r="309" spans="1:11" ht="22.5" x14ac:dyDescent="0.2">
      <c r="A309" s="8"/>
      <c r="B309" s="18"/>
      <c r="C309" s="9"/>
      <c r="D309" s="8" t="s">
        <v>709</v>
      </c>
      <c r="E309" s="9" t="s">
        <v>710</v>
      </c>
      <c r="F309" s="13">
        <v>398207</v>
      </c>
      <c r="G309" s="13">
        <v>796414</v>
      </c>
      <c r="H309" s="13">
        <v>1194621</v>
      </c>
      <c r="I309" s="13"/>
      <c r="J309" s="13">
        <v>1194621</v>
      </c>
      <c r="K309" s="8"/>
    </row>
    <row r="310" spans="1:11" ht="22.5" x14ac:dyDescent="0.2">
      <c r="A310" s="8"/>
      <c r="B310" s="18"/>
      <c r="C310" s="9"/>
      <c r="D310" s="8" t="s">
        <v>719</v>
      </c>
      <c r="E310" s="9" t="s">
        <v>720</v>
      </c>
      <c r="F310" s="13">
        <v>1591800</v>
      </c>
      <c r="G310" s="13">
        <v>2549563</v>
      </c>
      <c r="H310" s="13">
        <v>3460278</v>
      </c>
      <c r="I310" s="13"/>
      <c r="J310" s="13">
        <v>3460278</v>
      </c>
      <c r="K310" s="8"/>
    </row>
    <row r="311" spans="1:11" ht="22.5" x14ac:dyDescent="0.2">
      <c r="A311" s="8"/>
      <c r="B311" s="18"/>
      <c r="C311" s="9"/>
      <c r="D311" s="8" t="s">
        <v>711</v>
      </c>
      <c r="E311" s="9" t="s">
        <v>712</v>
      </c>
      <c r="F311" s="13">
        <v>4510522</v>
      </c>
      <c r="G311" s="13">
        <v>2168442</v>
      </c>
      <c r="H311" s="13">
        <v>2933176</v>
      </c>
      <c r="I311" s="13"/>
      <c r="J311" s="13">
        <v>2739351</v>
      </c>
      <c r="K311" s="8"/>
    </row>
    <row r="312" spans="1:11" ht="22.5" x14ac:dyDescent="0.2">
      <c r="A312" s="8"/>
      <c r="B312" s="18"/>
      <c r="C312" s="9"/>
      <c r="D312" s="8" t="s">
        <v>715</v>
      </c>
      <c r="E312" s="9" t="s">
        <v>716</v>
      </c>
      <c r="F312" s="13">
        <v>3811373</v>
      </c>
      <c r="G312" s="13">
        <v>1146576</v>
      </c>
      <c r="H312" s="13">
        <v>1507571</v>
      </c>
      <c r="I312" s="13"/>
      <c r="J312" s="13">
        <v>1507571</v>
      </c>
      <c r="K312" s="8"/>
    </row>
    <row r="313" spans="1:11" ht="22.5" x14ac:dyDescent="0.2">
      <c r="A313" s="8"/>
      <c r="B313" s="18"/>
      <c r="C313" s="9"/>
      <c r="D313" s="8" t="s">
        <v>721</v>
      </c>
      <c r="E313" s="9" t="s">
        <v>722</v>
      </c>
      <c r="F313" s="13">
        <v>4166</v>
      </c>
      <c r="G313" s="13">
        <v>6331</v>
      </c>
      <c r="H313" s="13">
        <v>1038497</v>
      </c>
      <c r="I313" s="13"/>
      <c r="J313" s="13">
        <v>1038497</v>
      </c>
      <c r="K313" s="8"/>
    </row>
    <row r="314" spans="1:11" x14ac:dyDescent="0.2">
      <c r="A314" s="8"/>
      <c r="B314" s="18"/>
      <c r="C314" s="9"/>
      <c r="D314" s="8" t="s">
        <v>723</v>
      </c>
      <c r="E314" s="9" t="s">
        <v>724</v>
      </c>
      <c r="F314" s="13">
        <v>58740</v>
      </c>
      <c r="G314" s="13">
        <v>128369</v>
      </c>
      <c r="H314" s="13">
        <v>136041</v>
      </c>
      <c r="I314" s="13"/>
      <c r="J314" s="13">
        <v>136041</v>
      </c>
      <c r="K314" s="8"/>
    </row>
    <row r="315" spans="1:11" x14ac:dyDescent="0.2">
      <c r="A315" s="8"/>
      <c r="B315" s="18"/>
      <c r="C315" s="9"/>
      <c r="D315" s="8" t="s">
        <v>725</v>
      </c>
      <c r="E315" s="9" t="s">
        <v>726</v>
      </c>
      <c r="F315" s="13">
        <v>202601</v>
      </c>
      <c r="G315" s="13">
        <v>202601</v>
      </c>
      <c r="H315" s="13">
        <v>202601</v>
      </c>
      <c r="I315" s="13"/>
      <c r="J315" s="13">
        <v>202601</v>
      </c>
      <c r="K315" s="8"/>
    </row>
    <row r="316" spans="1:11" ht="33.75" x14ac:dyDescent="0.2">
      <c r="A316" s="8"/>
      <c r="B316" s="18" t="s">
        <v>624</v>
      </c>
      <c r="C316" s="9" t="s">
        <v>625</v>
      </c>
      <c r="D316" s="8"/>
      <c r="E316" s="14" t="s">
        <v>232</v>
      </c>
      <c r="F316" s="13">
        <v>2039609</v>
      </c>
      <c r="G316" s="13">
        <v>158530</v>
      </c>
      <c r="H316" s="13">
        <v>38900</v>
      </c>
      <c r="I316" s="13">
        <v>64500</v>
      </c>
      <c r="J316" s="13"/>
      <c r="K316" s="8"/>
    </row>
    <row r="317" spans="1:11" ht="22.5" x14ac:dyDescent="0.2">
      <c r="A317" s="8"/>
      <c r="B317" s="18"/>
      <c r="C317" s="9"/>
      <c r="D317" s="8" t="s">
        <v>715</v>
      </c>
      <c r="E317" s="9" t="s">
        <v>716</v>
      </c>
      <c r="F317" s="13">
        <v>709934</v>
      </c>
      <c r="G317" s="13">
        <v>0</v>
      </c>
      <c r="H317" s="13">
        <v>0</v>
      </c>
      <c r="I317" s="13"/>
      <c r="J317" s="13"/>
      <c r="K317" s="8"/>
    </row>
    <row r="318" spans="1:11" x14ac:dyDescent="0.2">
      <c r="A318" s="8"/>
      <c r="B318" s="18"/>
      <c r="C318" s="9"/>
      <c r="D318" s="8" t="s">
        <v>727</v>
      </c>
      <c r="E318" s="9" t="s">
        <v>728</v>
      </c>
      <c r="F318" s="13">
        <v>1329675</v>
      </c>
      <c r="G318" s="13">
        <v>158530</v>
      </c>
      <c r="H318" s="13">
        <v>38900</v>
      </c>
      <c r="I318" s="13">
        <v>64500</v>
      </c>
      <c r="J318" s="13"/>
      <c r="K318" s="8"/>
    </row>
    <row r="319" spans="1:11" ht="22.5" x14ac:dyDescent="0.2">
      <c r="A319" s="8"/>
      <c r="B319" s="18" t="s">
        <v>626</v>
      </c>
      <c r="C319" s="9" t="s">
        <v>627</v>
      </c>
      <c r="D319" s="8"/>
      <c r="E319" s="14" t="s">
        <v>232</v>
      </c>
      <c r="F319" s="13">
        <v>19604</v>
      </c>
      <c r="G319" s="13">
        <v>19604</v>
      </c>
      <c r="H319" s="13">
        <v>19604</v>
      </c>
      <c r="I319" s="13"/>
      <c r="J319" s="13">
        <v>19604</v>
      </c>
      <c r="K319" s="8"/>
    </row>
    <row r="320" spans="1:11" ht="22.5" x14ac:dyDescent="0.2">
      <c r="A320" s="8"/>
      <c r="B320" s="18"/>
      <c r="C320" s="9"/>
      <c r="D320" s="8" t="s">
        <v>711</v>
      </c>
      <c r="E320" s="9" t="s">
        <v>712</v>
      </c>
      <c r="F320" s="13">
        <v>3774</v>
      </c>
      <c r="G320" s="13">
        <v>3774</v>
      </c>
      <c r="H320" s="13">
        <v>3774</v>
      </c>
      <c r="I320" s="13"/>
      <c r="J320" s="13">
        <v>3774</v>
      </c>
      <c r="K320" s="8"/>
    </row>
    <row r="321" spans="1:11" ht="22.5" x14ac:dyDescent="0.2">
      <c r="A321" s="8"/>
      <c r="B321" s="18"/>
      <c r="C321" s="9"/>
      <c r="D321" s="8" t="s">
        <v>715</v>
      </c>
      <c r="E321" s="9" t="s">
        <v>716</v>
      </c>
      <c r="F321" s="13">
        <v>15830</v>
      </c>
      <c r="G321" s="13">
        <v>15830</v>
      </c>
      <c r="H321" s="13">
        <v>15830</v>
      </c>
      <c r="I321" s="13"/>
      <c r="J321" s="13">
        <v>15830</v>
      </c>
      <c r="K321" s="8"/>
    </row>
    <row r="322" spans="1:11" ht="22.5" x14ac:dyDescent="0.2">
      <c r="A322" s="8"/>
      <c r="B322" s="18" t="s">
        <v>628</v>
      </c>
      <c r="C322" s="9" t="s">
        <v>629</v>
      </c>
      <c r="D322" s="8"/>
      <c r="E322" s="14" t="s">
        <v>232</v>
      </c>
      <c r="F322" s="13">
        <v>4754855</v>
      </c>
      <c r="G322" s="13">
        <v>4754855</v>
      </c>
      <c r="H322" s="13">
        <v>4754855</v>
      </c>
      <c r="I322" s="13"/>
      <c r="J322" s="13">
        <v>4754855</v>
      </c>
      <c r="K322" s="8"/>
    </row>
    <row r="323" spans="1:11" ht="22.5" x14ac:dyDescent="0.2">
      <c r="A323" s="8"/>
      <c r="B323" s="18"/>
      <c r="C323" s="9"/>
      <c r="D323" s="8" t="s">
        <v>143</v>
      </c>
      <c r="E323" s="9" t="s">
        <v>144</v>
      </c>
      <c r="F323" s="13">
        <v>991530</v>
      </c>
      <c r="G323" s="13">
        <v>991530</v>
      </c>
      <c r="H323" s="13">
        <v>991530</v>
      </c>
      <c r="I323" s="13"/>
      <c r="J323" s="13">
        <v>991530</v>
      </c>
      <c r="K323" s="8"/>
    </row>
    <row r="324" spans="1:11" ht="22.5" x14ac:dyDescent="0.2">
      <c r="A324" s="8"/>
      <c r="B324" s="18"/>
      <c r="C324" s="9"/>
      <c r="D324" s="8" t="s">
        <v>709</v>
      </c>
      <c r="E324" s="9" t="s">
        <v>710</v>
      </c>
      <c r="F324" s="13">
        <v>1905510</v>
      </c>
      <c r="G324" s="13">
        <v>1905510</v>
      </c>
      <c r="H324" s="13">
        <v>1905510</v>
      </c>
      <c r="I324" s="13"/>
      <c r="J324" s="13">
        <v>1905510</v>
      </c>
      <c r="K324" s="8"/>
    </row>
    <row r="325" spans="1:11" ht="22.5" x14ac:dyDescent="0.2">
      <c r="A325" s="8"/>
      <c r="B325" s="18"/>
      <c r="C325" s="9"/>
      <c r="D325" s="8" t="s">
        <v>711</v>
      </c>
      <c r="E325" s="9" t="s">
        <v>712</v>
      </c>
      <c r="F325" s="13">
        <v>1857815</v>
      </c>
      <c r="G325" s="13">
        <v>1857815</v>
      </c>
      <c r="H325" s="13">
        <v>1857815</v>
      </c>
      <c r="I325" s="13"/>
      <c r="J325" s="13">
        <v>1857815</v>
      </c>
      <c r="K325" s="8"/>
    </row>
    <row r="326" spans="1:11" x14ac:dyDescent="0.2">
      <c r="A326" s="8"/>
      <c r="B326" s="18" t="s">
        <v>630</v>
      </c>
      <c r="C326" s="9" t="s">
        <v>631</v>
      </c>
      <c r="D326" s="8"/>
      <c r="E326" s="14" t="s">
        <v>232</v>
      </c>
      <c r="F326" s="13">
        <v>8964373</v>
      </c>
      <c r="G326" s="13">
        <v>27409970</v>
      </c>
      <c r="H326" s="13">
        <v>30473493</v>
      </c>
      <c r="I326" s="13"/>
      <c r="J326" s="13">
        <v>30492493</v>
      </c>
      <c r="K326" s="8"/>
    </row>
    <row r="327" spans="1:11" ht="22.5" x14ac:dyDescent="0.2">
      <c r="A327" s="8"/>
      <c r="B327" s="18"/>
      <c r="C327" s="9"/>
      <c r="D327" s="8" t="s">
        <v>143</v>
      </c>
      <c r="E327" s="9" t="s">
        <v>144</v>
      </c>
      <c r="F327" s="13">
        <v>65000</v>
      </c>
      <c r="G327" s="13">
        <v>149000</v>
      </c>
      <c r="H327" s="13">
        <v>252000</v>
      </c>
      <c r="I327" s="13"/>
      <c r="J327" s="13">
        <v>339000</v>
      </c>
      <c r="K327" s="8"/>
    </row>
    <row r="328" spans="1:11" x14ac:dyDescent="0.2">
      <c r="A328" s="8"/>
      <c r="B328" s="18"/>
      <c r="C328" s="9"/>
      <c r="D328" s="8" t="s">
        <v>729</v>
      </c>
      <c r="E328" s="9" t="s">
        <v>730</v>
      </c>
      <c r="F328" s="13">
        <v>7935009</v>
      </c>
      <c r="G328" s="13">
        <v>26096182</v>
      </c>
      <c r="H328" s="13">
        <v>28824038</v>
      </c>
      <c r="I328" s="13"/>
      <c r="J328" s="13">
        <v>28824038</v>
      </c>
      <c r="K328" s="8"/>
    </row>
    <row r="329" spans="1:11" ht="22.5" x14ac:dyDescent="0.2">
      <c r="A329" s="8"/>
      <c r="B329" s="18"/>
      <c r="C329" s="9"/>
      <c r="D329" s="8" t="s">
        <v>731</v>
      </c>
      <c r="E329" s="9" t="s">
        <v>720</v>
      </c>
      <c r="F329" s="13">
        <v>532664</v>
      </c>
      <c r="G329" s="13">
        <v>612563</v>
      </c>
      <c r="H329" s="13">
        <v>704447</v>
      </c>
      <c r="I329" s="13"/>
      <c r="J329" s="13">
        <v>704447</v>
      </c>
      <c r="K329" s="8"/>
    </row>
    <row r="330" spans="1:11" ht="22.5" x14ac:dyDescent="0.2">
      <c r="A330" s="8"/>
      <c r="B330" s="18"/>
      <c r="C330" s="9"/>
      <c r="D330" s="8" t="s">
        <v>711</v>
      </c>
      <c r="E330" s="9" t="s">
        <v>712</v>
      </c>
      <c r="F330" s="13">
        <v>212860</v>
      </c>
      <c r="G330" s="13">
        <v>216385</v>
      </c>
      <c r="H330" s="13">
        <v>220263</v>
      </c>
      <c r="I330" s="13"/>
      <c r="J330" s="13">
        <v>220263</v>
      </c>
      <c r="K330" s="8"/>
    </row>
    <row r="331" spans="1:11" ht="22.5" x14ac:dyDescent="0.2">
      <c r="A331" s="8"/>
      <c r="B331" s="18"/>
      <c r="C331" s="9"/>
      <c r="D331" s="8" t="s">
        <v>732</v>
      </c>
      <c r="E331" s="9" t="s">
        <v>718</v>
      </c>
      <c r="F331" s="13">
        <v>123000</v>
      </c>
      <c r="G331" s="13">
        <v>246000</v>
      </c>
      <c r="H331" s="13">
        <v>369000</v>
      </c>
      <c r="I331" s="13"/>
      <c r="J331" s="13">
        <v>369000</v>
      </c>
      <c r="K331" s="8"/>
    </row>
    <row r="332" spans="1:11" ht="22.5" x14ac:dyDescent="0.2">
      <c r="A332" s="8"/>
      <c r="B332" s="18"/>
      <c r="C332" s="9"/>
      <c r="D332" s="8" t="s">
        <v>721</v>
      </c>
      <c r="E332" s="9" t="s">
        <v>722</v>
      </c>
      <c r="F332" s="13">
        <v>72000</v>
      </c>
      <c r="G332" s="13">
        <v>68000</v>
      </c>
      <c r="H332" s="13">
        <v>81905</v>
      </c>
      <c r="I332" s="13"/>
      <c r="J332" s="13">
        <v>13905</v>
      </c>
      <c r="K332" s="8"/>
    </row>
    <row r="333" spans="1:11" x14ac:dyDescent="0.2">
      <c r="A333" s="8"/>
      <c r="B333" s="18"/>
      <c r="C333" s="9"/>
      <c r="D333" s="8" t="s">
        <v>733</v>
      </c>
      <c r="E333" s="9" t="s">
        <v>734</v>
      </c>
      <c r="F333" s="13">
        <v>23840</v>
      </c>
      <c r="G333" s="13">
        <v>21840</v>
      </c>
      <c r="H333" s="13">
        <v>21840</v>
      </c>
      <c r="I333" s="13"/>
      <c r="J333" s="13">
        <v>21840</v>
      </c>
      <c r="K333" s="8"/>
    </row>
    <row r="334" spans="1:11" x14ac:dyDescent="0.2">
      <c r="A334" s="8"/>
      <c r="B334" s="18" t="s">
        <v>632</v>
      </c>
      <c r="C334" s="9" t="s">
        <v>633</v>
      </c>
      <c r="D334" s="8" t="s">
        <v>723</v>
      </c>
      <c r="E334" s="9" t="s">
        <v>724</v>
      </c>
      <c r="F334" s="13">
        <v>137885</v>
      </c>
      <c r="G334" s="13">
        <v>52885</v>
      </c>
      <c r="H334" s="13">
        <v>52885</v>
      </c>
      <c r="I334" s="13"/>
      <c r="J334" s="13">
        <v>52885</v>
      </c>
      <c r="K334" s="8"/>
    </row>
    <row r="335" spans="1:11" ht="22.5" x14ac:dyDescent="0.2">
      <c r="A335" s="8"/>
      <c r="B335" s="18" t="s">
        <v>634</v>
      </c>
      <c r="C335" s="9" t="s">
        <v>635</v>
      </c>
      <c r="D335" s="8" t="s">
        <v>721</v>
      </c>
      <c r="E335" s="9" t="s">
        <v>722</v>
      </c>
      <c r="F335" s="13">
        <v>125715</v>
      </c>
      <c r="G335" s="13">
        <v>12572</v>
      </c>
      <c r="H335" s="13">
        <v>12572</v>
      </c>
      <c r="I335" s="13"/>
      <c r="J335" s="13">
        <v>12572</v>
      </c>
      <c r="K335" s="8"/>
    </row>
    <row r="336" spans="1:11" ht="22.5" x14ac:dyDescent="0.2">
      <c r="A336" s="8"/>
      <c r="B336" s="18" t="s">
        <v>636</v>
      </c>
      <c r="C336" s="9" t="s">
        <v>637</v>
      </c>
      <c r="D336" s="8" t="s">
        <v>709</v>
      </c>
      <c r="E336" s="9" t="s">
        <v>710</v>
      </c>
      <c r="F336" s="13">
        <v>1686893</v>
      </c>
      <c r="G336" s="13">
        <v>1686893</v>
      </c>
      <c r="H336" s="13">
        <v>1686893</v>
      </c>
      <c r="I336" s="13"/>
      <c r="J336" s="13">
        <v>1686893</v>
      </c>
      <c r="K336" s="8"/>
    </row>
    <row r="337" spans="1:11" ht="22.5" x14ac:dyDescent="0.2">
      <c r="A337" s="8"/>
      <c r="B337" s="18" t="s">
        <v>638</v>
      </c>
      <c r="C337" s="9" t="s">
        <v>639</v>
      </c>
      <c r="D337" s="8" t="s">
        <v>735</v>
      </c>
      <c r="E337" s="9" t="s">
        <v>736</v>
      </c>
      <c r="F337" s="13">
        <v>90131</v>
      </c>
      <c r="G337" s="13">
        <v>28342</v>
      </c>
      <c r="H337" s="13">
        <v>28342</v>
      </c>
      <c r="I337" s="13"/>
      <c r="J337" s="13">
        <v>28342</v>
      </c>
      <c r="K337" s="8"/>
    </row>
    <row r="338" spans="1:11" ht="22.5" x14ac:dyDescent="0.2">
      <c r="A338" s="8"/>
      <c r="B338" s="18" t="s">
        <v>640</v>
      </c>
      <c r="C338" s="9" t="s">
        <v>641</v>
      </c>
      <c r="D338" s="8" t="s">
        <v>727</v>
      </c>
      <c r="E338" s="9" t="s">
        <v>728</v>
      </c>
      <c r="F338" s="13">
        <v>579229</v>
      </c>
      <c r="G338" s="13">
        <v>579229</v>
      </c>
      <c r="H338" s="13">
        <v>579229</v>
      </c>
      <c r="I338" s="13"/>
      <c r="J338" s="13">
        <v>579229</v>
      </c>
      <c r="K338" s="8"/>
    </row>
    <row r="339" spans="1:11" ht="22.5" x14ac:dyDescent="0.2">
      <c r="A339" s="8"/>
      <c r="B339" s="18" t="s">
        <v>642</v>
      </c>
      <c r="C339" s="9" t="s">
        <v>643</v>
      </c>
      <c r="D339" s="8" t="s">
        <v>727</v>
      </c>
      <c r="E339" s="9" t="s">
        <v>728</v>
      </c>
      <c r="F339" s="13">
        <v>504332</v>
      </c>
      <c r="G339" s="13">
        <v>504332</v>
      </c>
      <c r="H339" s="13">
        <v>504322</v>
      </c>
      <c r="I339" s="13"/>
      <c r="J339" s="13">
        <v>504332</v>
      </c>
      <c r="K339" s="8"/>
    </row>
    <row r="340" spans="1:11" ht="22.5" x14ac:dyDescent="0.2">
      <c r="A340" s="8"/>
      <c r="B340" s="18" t="s">
        <v>644</v>
      </c>
      <c r="C340" s="9" t="s">
        <v>645</v>
      </c>
      <c r="D340" s="8" t="s">
        <v>32</v>
      </c>
      <c r="E340" s="9" t="s">
        <v>737</v>
      </c>
      <c r="F340" s="13">
        <v>224950</v>
      </c>
      <c r="G340" s="13">
        <v>328235</v>
      </c>
      <c r="H340" s="13">
        <v>358295</v>
      </c>
      <c r="I340" s="13"/>
      <c r="J340" s="13">
        <v>358295</v>
      </c>
      <c r="K340" s="8"/>
    </row>
    <row r="341" spans="1:11" ht="22.5" x14ac:dyDescent="0.2">
      <c r="A341" s="8"/>
      <c r="B341" s="18" t="s">
        <v>646</v>
      </c>
      <c r="C341" s="9" t="s">
        <v>647</v>
      </c>
      <c r="D341" s="8" t="s">
        <v>738</v>
      </c>
      <c r="E341" s="9" t="s">
        <v>739</v>
      </c>
      <c r="F341" s="13">
        <v>341464</v>
      </c>
      <c r="G341" s="13">
        <v>358746</v>
      </c>
      <c r="H341" s="13">
        <v>212916</v>
      </c>
      <c r="I341" s="13"/>
      <c r="J341" s="13">
        <v>212916</v>
      </c>
      <c r="K341" s="8"/>
    </row>
    <row r="342" spans="1:11" ht="33.75" x14ac:dyDescent="0.2">
      <c r="A342" s="8"/>
      <c r="B342" s="18" t="s">
        <v>648</v>
      </c>
      <c r="C342" s="9" t="s">
        <v>649</v>
      </c>
      <c r="D342" s="8" t="s">
        <v>738</v>
      </c>
      <c r="E342" s="9" t="s">
        <v>739</v>
      </c>
      <c r="F342" s="13">
        <v>170000</v>
      </c>
      <c r="G342" s="13">
        <v>513459</v>
      </c>
      <c r="H342" s="13">
        <v>4549967</v>
      </c>
      <c r="I342" s="13">
        <v>0</v>
      </c>
      <c r="J342" s="13"/>
      <c r="K342" s="8">
        <v>2020</v>
      </c>
    </row>
    <row r="343" spans="1:11" ht="22.5" x14ac:dyDescent="0.2">
      <c r="A343" s="8"/>
      <c r="B343" s="18" t="s">
        <v>650</v>
      </c>
      <c r="C343" s="9" t="s">
        <v>651</v>
      </c>
      <c r="D343" s="8" t="s">
        <v>740</v>
      </c>
      <c r="E343" s="9" t="s">
        <v>734</v>
      </c>
      <c r="F343" s="13">
        <v>101827</v>
      </c>
      <c r="G343" s="13">
        <v>94335</v>
      </c>
      <c r="H343" s="13">
        <v>94335</v>
      </c>
      <c r="I343" s="13"/>
      <c r="J343" s="13">
        <v>94335</v>
      </c>
      <c r="K343" s="8"/>
    </row>
    <row r="344" spans="1:11" ht="22.5" x14ac:dyDescent="0.2">
      <c r="A344" s="8"/>
      <c r="B344" s="18" t="s">
        <v>652</v>
      </c>
      <c r="C344" s="9" t="s">
        <v>653</v>
      </c>
      <c r="D344" s="8" t="s">
        <v>721</v>
      </c>
      <c r="E344" s="9" t="s">
        <v>722</v>
      </c>
      <c r="F344" s="13">
        <v>236386</v>
      </c>
      <c r="G344" s="13">
        <v>23639</v>
      </c>
      <c r="H344" s="13">
        <v>23639</v>
      </c>
      <c r="I344" s="13"/>
      <c r="J344" s="13">
        <v>23639</v>
      </c>
      <c r="K344" s="8"/>
    </row>
    <row r="345" spans="1:11" ht="22.5" x14ac:dyDescent="0.2">
      <c r="A345" s="8"/>
      <c r="B345" s="18" t="s">
        <v>654</v>
      </c>
      <c r="C345" s="9" t="s">
        <v>655</v>
      </c>
      <c r="D345" s="8" t="s">
        <v>721</v>
      </c>
      <c r="E345" s="9" t="s">
        <v>722</v>
      </c>
      <c r="F345" s="13">
        <v>3287311</v>
      </c>
      <c r="G345" s="13">
        <v>2099916</v>
      </c>
      <c r="H345" s="13">
        <v>1879974</v>
      </c>
      <c r="I345" s="13"/>
      <c r="J345" s="13">
        <v>1879974</v>
      </c>
      <c r="K345" s="8"/>
    </row>
    <row r="346" spans="1:11" ht="33.75" x14ac:dyDescent="0.2">
      <c r="A346" s="8"/>
      <c r="B346" s="18" t="s">
        <v>656</v>
      </c>
      <c r="C346" s="9" t="s">
        <v>657</v>
      </c>
      <c r="D346" s="8" t="s">
        <v>741</v>
      </c>
      <c r="E346" s="9" t="s">
        <v>742</v>
      </c>
      <c r="F346" s="13">
        <v>319065</v>
      </c>
      <c r="G346" s="13">
        <v>319065</v>
      </c>
      <c r="H346" s="13">
        <v>319065</v>
      </c>
      <c r="I346" s="13"/>
      <c r="J346" s="13">
        <v>319065</v>
      </c>
      <c r="K346" s="8"/>
    </row>
    <row r="347" spans="1:11" ht="22.5" x14ac:dyDescent="0.2">
      <c r="A347" s="8"/>
      <c r="B347" s="18" t="s">
        <v>658</v>
      </c>
      <c r="C347" s="9" t="s">
        <v>659</v>
      </c>
      <c r="D347" s="8" t="s">
        <v>738</v>
      </c>
      <c r="E347" s="9" t="s">
        <v>739</v>
      </c>
      <c r="F347" s="13">
        <v>76860</v>
      </c>
      <c r="G347" s="13">
        <v>329963</v>
      </c>
      <c r="H347" s="13">
        <v>583066</v>
      </c>
      <c r="I347" s="13"/>
      <c r="J347" s="13">
        <v>583066</v>
      </c>
      <c r="K347" s="8"/>
    </row>
    <row r="348" spans="1:11" ht="45" x14ac:dyDescent="0.2">
      <c r="A348" s="8"/>
      <c r="B348" s="18" t="s">
        <v>660</v>
      </c>
      <c r="C348" s="9" t="s">
        <v>661</v>
      </c>
      <c r="D348" s="8" t="s">
        <v>741</v>
      </c>
      <c r="E348" s="9" t="s">
        <v>742</v>
      </c>
      <c r="F348" s="13">
        <v>797780</v>
      </c>
      <c r="G348" s="13">
        <v>661328</v>
      </c>
      <c r="H348" s="13">
        <v>552023</v>
      </c>
      <c r="I348" s="13"/>
      <c r="J348" s="13"/>
      <c r="K348" s="8">
        <v>2020</v>
      </c>
    </row>
    <row r="349" spans="1:11" ht="45" x14ac:dyDescent="0.2">
      <c r="A349" s="8"/>
      <c r="B349" s="18" t="s">
        <v>662</v>
      </c>
      <c r="C349" s="9" t="s">
        <v>663</v>
      </c>
      <c r="D349" s="8" t="s">
        <v>740</v>
      </c>
      <c r="E349" s="9" t="s">
        <v>734</v>
      </c>
      <c r="F349" s="13">
        <v>196940</v>
      </c>
      <c r="G349" s="13">
        <v>196940</v>
      </c>
      <c r="H349" s="13">
        <v>196940</v>
      </c>
      <c r="I349" s="13"/>
      <c r="J349" s="13">
        <v>196940</v>
      </c>
      <c r="K349" s="8"/>
    </row>
    <row r="350" spans="1:11" x14ac:dyDescent="0.2">
      <c r="A350" s="8"/>
      <c r="B350" s="18" t="s">
        <v>664</v>
      </c>
      <c r="C350" s="9" t="s">
        <v>665</v>
      </c>
      <c r="D350" s="8" t="s">
        <v>727</v>
      </c>
      <c r="E350" s="9" t="s">
        <v>728</v>
      </c>
      <c r="F350" s="13">
        <v>229200</v>
      </c>
      <c r="G350" s="13">
        <v>0</v>
      </c>
      <c r="H350" s="13">
        <v>0</v>
      </c>
      <c r="I350" s="13"/>
      <c r="J350" s="13"/>
      <c r="K350" s="8">
        <v>2018</v>
      </c>
    </row>
    <row r="351" spans="1:11" ht="22.5" x14ac:dyDescent="0.2">
      <c r="A351" s="8"/>
      <c r="B351" s="18" t="s">
        <v>666</v>
      </c>
      <c r="C351" s="9" t="s">
        <v>667</v>
      </c>
      <c r="D351" s="8" t="s">
        <v>727</v>
      </c>
      <c r="E351" s="9" t="s">
        <v>728</v>
      </c>
      <c r="F351" s="13">
        <v>90000</v>
      </c>
      <c r="G351" s="13">
        <v>500000</v>
      </c>
      <c r="H351" s="13">
        <v>0</v>
      </c>
      <c r="I351" s="13"/>
      <c r="J351" s="13"/>
      <c r="K351" s="8">
        <v>2019</v>
      </c>
    </row>
    <row r="352" spans="1:11" ht="45" x14ac:dyDescent="0.2">
      <c r="A352" s="8"/>
      <c r="B352" s="18" t="s">
        <v>668</v>
      </c>
      <c r="C352" s="9" t="s">
        <v>669</v>
      </c>
      <c r="D352" s="8" t="s">
        <v>738</v>
      </c>
      <c r="E352" s="9" t="s">
        <v>739</v>
      </c>
      <c r="F352" s="13">
        <v>786414</v>
      </c>
      <c r="G352" s="13">
        <v>761879</v>
      </c>
      <c r="H352" s="13">
        <v>761008</v>
      </c>
      <c r="I352" s="13"/>
      <c r="J352" s="13">
        <v>623808</v>
      </c>
      <c r="K352" s="8"/>
    </row>
    <row r="353" spans="1:11" x14ac:dyDescent="0.2">
      <c r="A353" s="8"/>
      <c r="B353" s="18" t="s">
        <v>670</v>
      </c>
      <c r="C353" s="9" t="s">
        <v>671</v>
      </c>
      <c r="D353" s="8" t="s">
        <v>740</v>
      </c>
      <c r="E353" s="9" t="s">
        <v>734</v>
      </c>
      <c r="F353" s="13">
        <v>120794</v>
      </c>
      <c r="G353" s="13">
        <v>0</v>
      </c>
      <c r="H353" s="13">
        <v>0</v>
      </c>
      <c r="I353" s="13"/>
      <c r="J353" s="13"/>
      <c r="K353" s="8">
        <v>2018</v>
      </c>
    </row>
    <row r="354" spans="1:11" ht="22.5" x14ac:dyDescent="0.2">
      <c r="A354" s="8"/>
      <c r="B354" s="18" t="s">
        <v>672</v>
      </c>
      <c r="C354" s="9" t="s">
        <v>673</v>
      </c>
      <c r="D354" s="8" t="s">
        <v>740</v>
      </c>
      <c r="E354" s="9" t="s">
        <v>734</v>
      </c>
      <c r="F354" s="13">
        <v>12836</v>
      </c>
      <c r="G354" s="13">
        <v>0</v>
      </c>
      <c r="H354" s="13">
        <v>0</v>
      </c>
      <c r="I354" s="13"/>
      <c r="J354" s="13">
        <v>0</v>
      </c>
      <c r="K354" s="8">
        <v>2018</v>
      </c>
    </row>
    <row r="355" spans="1:11" ht="22.5" x14ac:dyDescent="0.2">
      <c r="A355" s="8"/>
      <c r="B355" s="18" t="s">
        <v>674</v>
      </c>
      <c r="C355" s="9" t="s">
        <v>675</v>
      </c>
      <c r="D355" s="8" t="s">
        <v>738</v>
      </c>
      <c r="E355" s="9" t="s">
        <v>739</v>
      </c>
      <c r="F355" s="13">
        <v>1694058</v>
      </c>
      <c r="G355" s="13">
        <v>1335974</v>
      </c>
      <c r="H355" s="13">
        <v>1360110</v>
      </c>
      <c r="I355" s="13"/>
      <c r="J355" s="13"/>
      <c r="K355" s="8"/>
    </row>
    <row r="356" spans="1:11" x14ac:dyDescent="0.2">
      <c r="A356" s="8"/>
      <c r="B356" s="18" t="s">
        <v>676</v>
      </c>
      <c r="C356" s="9" t="s">
        <v>677</v>
      </c>
      <c r="D356" s="8" t="s">
        <v>738</v>
      </c>
      <c r="E356" s="9" t="s">
        <v>739</v>
      </c>
      <c r="F356" s="13">
        <v>1175333</v>
      </c>
      <c r="G356" s="13">
        <v>820866</v>
      </c>
      <c r="H356" s="13">
        <v>820866</v>
      </c>
      <c r="I356" s="13"/>
      <c r="J356" s="13">
        <v>820866</v>
      </c>
      <c r="K356" s="8"/>
    </row>
    <row r="357" spans="1:11" ht="22.5" x14ac:dyDescent="0.2">
      <c r="A357" s="8"/>
      <c r="B357" s="18" t="s">
        <v>678</v>
      </c>
      <c r="C357" s="9" t="s">
        <v>679</v>
      </c>
      <c r="D357" s="8" t="s">
        <v>738</v>
      </c>
      <c r="E357" s="9" t="s">
        <v>739</v>
      </c>
      <c r="F357" s="13">
        <v>52531</v>
      </c>
      <c r="G357" s="13">
        <v>50578</v>
      </c>
      <c r="H357" s="13">
        <v>0</v>
      </c>
      <c r="I357" s="13"/>
      <c r="J357" s="13"/>
      <c r="K357" s="8"/>
    </row>
    <row r="358" spans="1:11" ht="22.5" x14ac:dyDescent="0.2">
      <c r="A358" s="8"/>
      <c r="B358" s="18" t="s">
        <v>680</v>
      </c>
      <c r="C358" s="9" t="s">
        <v>681</v>
      </c>
      <c r="D358" s="8" t="s">
        <v>741</v>
      </c>
      <c r="E358" s="9" t="s">
        <v>742</v>
      </c>
      <c r="F358" s="13">
        <v>74059</v>
      </c>
      <c r="G358" s="13">
        <v>40340</v>
      </c>
      <c r="H358" s="13">
        <v>42510</v>
      </c>
      <c r="I358" s="13"/>
      <c r="J358" s="13">
        <v>42510</v>
      </c>
      <c r="K358" s="8"/>
    </row>
    <row r="359" spans="1:11" ht="22.5" x14ac:dyDescent="0.2">
      <c r="A359" s="8"/>
      <c r="B359" s="18" t="s">
        <v>682</v>
      </c>
      <c r="C359" s="9" t="s">
        <v>683</v>
      </c>
      <c r="D359" s="8" t="s">
        <v>741</v>
      </c>
      <c r="E359" s="9" t="s">
        <v>742</v>
      </c>
      <c r="F359" s="13">
        <v>391171</v>
      </c>
      <c r="G359" s="13">
        <v>571873</v>
      </c>
      <c r="H359" s="13">
        <v>75360</v>
      </c>
      <c r="I359" s="13"/>
      <c r="J359" s="13"/>
      <c r="K359" s="8">
        <v>2020</v>
      </c>
    </row>
    <row r="360" spans="1:11" ht="22.5" x14ac:dyDescent="0.2">
      <c r="A360" s="8"/>
      <c r="B360" s="18" t="s">
        <v>684</v>
      </c>
      <c r="C360" s="9" t="s">
        <v>685</v>
      </c>
      <c r="D360" s="8" t="s">
        <v>740</v>
      </c>
      <c r="E360" s="9" t="s">
        <v>734</v>
      </c>
      <c r="F360" s="13">
        <v>110880</v>
      </c>
      <c r="G360" s="13">
        <v>18480</v>
      </c>
      <c r="H360" s="13">
        <v>0</v>
      </c>
      <c r="I360" s="13"/>
      <c r="J360" s="13"/>
      <c r="K360" s="8">
        <v>2019</v>
      </c>
    </row>
    <row r="361" spans="1:11" ht="22.5" x14ac:dyDescent="0.2">
      <c r="A361" s="8"/>
      <c r="B361" s="18" t="s">
        <v>686</v>
      </c>
      <c r="C361" s="9" t="s">
        <v>687</v>
      </c>
      <c r="D361" s="8" t="s">
        <v>740</v>
      </c>
      <c r="E361" s="9" t="s">
        <v>734</v>
      </c>
      <c r="F361" s="13">
        <v>11480</v>
      </c>
      <c r="G361" s="13">
        <v>11480</v>
      </c>
      <c r="H361" s="13">
        <v>11480</v>
      </c>
      <c r="I361" s="13"/>
      <c r="J361" s="13">
        <v>11480</v>
      </c>
      <c r="K361" s="8"/>
    </row>
    <row r="362" spans="1:11" ht="22.5" x14ac:dyDescent="0.2">
      <c r="A362" s="8"/>
      <c r="B362" s="18" t="s">
        <v>688</v>
      </c>
      <c r="C362" s="9" t="s">
        <v>689</v>
      </c>
      <c r="D362" s="8" t="s">
        <v>740</v>
      </c>
      <c r="E362" s="9" t="s">
        <v>734</v>
      </c>
      <c r="F362" s="13">
        <v>25410</v>
      </c>
      <c r="G362" s="13">
        <v>25410</v>
      </c>
      <c r="H362" s="13">
        <v>25410</v>
      </c>
      <c r="I362" s="13"/>
      <c r="J362" s="13">
        <v>25410</v>
      </c>
      <c r="K362" s="8"/>
    </row>
    <row r="363" spans="1:11" x14ac:dyDescent="0.2">
      <c r="A363" s="8"/>
      <c r="B363" s="18" t="s">
        <v>690</v>
      </c>
      <c r="C363" s="9" t="s">
        <v>691</v>
      </c>
      <c r="D363" s="8" t="s">
        <v>740</v>
      </c>
      <c r="E363" s="9" t="s">
        <v>734</v>
      </c>
      <c r="F363" s="13">
        <v>148960</v>
      </c>
      <c r="G363" s="13">
        <v>0</v>
      </c>
      <c r="H363" s="13">
        <v>0</v>
      </c>
      <c r="I363" s="13"/>
      <c r="J363" s="13"/>
      <c r="K363" s="8">
        <v>2018</v>
      </c>
    </row>
    <row r="364" spans="1:11" ht="22.5" x14ac:dyDescent="0.2">
      <c r="A364" s="8"/>
      <c r="B364" s="18" t="s">
        <v>692</v>
      </c>
      <c r="C364" s="9" t="s">
        <v>693</v>
      </c>
      <c r="D364" s="8" t="s">
        <v>740</v>
      </c>
      <c r="E364" s="9" t="s">
        <v>734</v>
      </c>
      <c r="F364" s="13">
        <v>18300</v>
      </c>
      <c r="G364" s="13">
        <v>18300</v>
      </c>
      <c r="H364" s="13">
        <v>18300</v>
      </c>
      <c r="I364" s="13"/>
      <c r="J364" s="13">
        <v>18300</v>
      </c>
      <c r="K364" s="8"/>
    </row>
    <row r="365" spans="1:11" ht="22.5" x14ac:dyDescent="0.2">
      <c r="A365" s="8"/>
      <c r="B365" s="18" t="s">
        <v>694</v>
      </c>
      <c r="C365" s="9" t="s">
        <v>695</v>
      </c>
      <c r="D365" s="8"/>
      <c r="E365" s="14" t="s">
        <v>232</v>
      </c>
      <c r="F365" s="13">
        <v>77693</v>
      </c>
      <c r="G365" s="13">
        <v>77693</v>
      </c>
      <c r="H365" s="13">
        <v>174789</v>
      </c>
      <c r="I365" s="13"/>
      <c r="J365" s="13">
        <v>174789</v>
      </c>
      <c r="K365" s="8"/>
    </row>
    <row r="366" spans="1:11" x14ac:dyDescent="0.2">
      <c r="A366" s="8"/>
      <c r="B366" s="18"/>
      <c r="C366" s="9"/>
      <c r="D366" s="8" t="s">
        <v>32</v>
      </c>
      <c r="E366" s="9" t="s">
        <v>737</v>
      </c>
      <c r="F366" s="13">
        <v>140</v>
      </c>
      <c r="G366" s="13">
        <v>140</v>
      </c>
      <c r="H366" s="13">
        <v>293</v>
      </c>
      <c r="I366" s="13"/>
      <c r="J366" s="13">
        <v>293</v>
      </c>
      <c r="K366" s="8"/>
    </row>
    <row r="367" spans="1:11" x14ac:dyDescent="0.2">
      <c r="A367" s="8"/>
      <c r="B367" s="18"/>
      <c r="C367" s="9"/>
      <c r="D367" s="8" t="s">
        <v>727</v>
      </c>
      <c r="E367" s="9" t="s">
        <v>728</v>
      </c>
      <c r="F367" s="13">
        <v>1381</v>
      </c>
      <c r="G367" s="13">
        <v>1381</v>
      </c>
      <c r="H367" s="13">
        <v>3028</v>
      </c>
      <c r="I367" s="13"/>
      <c r="J367" s="13">
        <v>3028</v>
      </c>
      <c r="K367" s="8"/>
    </row>
    <row r="368" spans="1:11" x14ac:dyDescent="0.2">
      <c r="A368" s="8"/>
      <c r="B368" s="18"/>
      <c r="C368" s="9"/>
      <c r="D368" s="8" t="s">
        <v>738</v>
      </c>
      <c r="E368" s="9" t="s">
        <v>739</v>
      </c>
      <c r="F368" s="13">
        <v>73830</v>
      </c>
      <c r="G368" s="13">
        <v>73830</v>
      </c>
      <c r="H368" s="13">
        <v>166594</v>
      </c>
      <c r="I368" s="13"/>
      <c r="J368" s="13">
        <v>166594</v>
      </c>
      <c r="K368" s="8"/>
    </row>
    <row r="369" spans="1:11" x14ac:dyDescent="0.2">
      <c r="A369" s="8"/>
      <c r="B369" s="18"/>
      <c r="C369" s="9"/>
      <c r="D369" s="8" t="s">
        <v>741</v>
      </c>
      <c r="E369" s="9" t="s">
        <v>742</v>
      </c>
      <c r="F369" s="13">
        <v>88</v>
      </c>
      <c r="G369" s="13">
        <v>88</v>
      </c>
      <c r="H369" s="13">
        <v>152</v>
      </c>
      <c r="I369" s="13"/>
      <c r="J369" s="13">
        <v>152</v>
      </c>
      <c r="K369" s="8"/>
    </row>
    <row r="370" spans="1:11" ht="22.5" x14ac:dyDescent="0.2">
      <c r="A370" s="8"/>
      <c r="B370" s="18"/>
      <c r="C370" s="9"/>
      <c r="D370" s="8" t="s">
        <v>721</v>
      </c>
      <c r="E370" s="9" t="s">
        <v>722</v>
      </c>
      <c r="F370" s="13">
        <v>209</v>
      </c>
      <c r="G370" s="13">
        <v>209</v>
      </c>
      <c r="H370" s="13">
        <v>474</v>
      </c>
      <c r="I370" s="13"/>
      <c r="J370" s="13">
        <v>474</v>
      </c>
      <c r="K370" s="8"/>
    </row>
    <row r="371" spans="1:11" x14ac:dyDescent="0.2">
      <c r="A371" s="8"/>
      <c r="B371" s="18"/>
      <c r="C371" s="9"/>
      <c r="D371" s="8" t="s">
        <v>740</v>
      </c>
      <c r="E371" s="9" t="s">
        <v>734</v>
      </c>
      <c r="F371" s="13">
        <v>1086</v>
      </c>
      <c r="G371" s="13">
        <v>1086</v>
      </c>
      <c r="H371" s="13">
        <v>2166</v>
      </c>
      <c r="I371" s="13"/>
      <c r="J371" s="13">
        <v>2166</v>
      </c>
      <c r="K371" s="8"/>
    </row>
    <row r="372" spans="1:11" x14ac:dyDescent="0.2">
      <c r="A372" s="8"/>
      <c r="B372" s="18"/>
      <c r="C372" s="9"/>
      <c r="D372" s="8" t="s">
        <v>723</v>
      </c>
      <c r="E372" s="9" t="s">
        <v>724</v>
      </c>
      <c r="F372" s="13">
        <v>681</v>
      </c>
      <c r="G372" s="13">
        <v>681</v>
      </c>
      <c r="H372" s="13">
        <v>1546</v>
      </c>
      <c r="I372" s="13"/>
      <c r="J372" s="13">
        <v>1546</v>
      </c>
      <c r="K372" s="8"/>
    </row>
    <row r="373" spans="1:11" x14ac:dyDescent="0.2">
      <c r="A373" s="8"/>
      <c r="B373" s="18"/>
      <c r="C373" s="9"/>
      <c r="D373" s="8" t="s">
        <v>8</v>
      </c>
      <c r="E373" s="9" t="s">
        <v>9</v>
      </c>
      <c r="F373" s="13">
        <v>278</v>
      </c>
      <c r="G373" s="13">
        <v>278</v>
      </c>
      <c r="H373" s="13">
        <v>536</v>
      </c>
      <c r="I373" s="13"/>
      <c r="J373" s="13">
        <v>536</v>
      </c>
      <c r="K373" s="8"/>
    </row>
    <row r="374" spans="1:11" ht="45" x14ac:dyDescent="0.2">
      <c r="A374" s="8"/>
      <c r="B374" s="18" t="s">
        <v>696</v>
      </c>
      <c r="C374" s="9" t="s">
        <v>697</v>
      </c>
      <c r="D374" s="10"/>
      <c r="E374" s="14" t="s">
        <v>232</v>
      </c>
      <c r="F374" s="13">
        <v>196313</v>
      </c>
      <c r="G374" s="13">
        <v>196313</v>
      </c>
      <c r="H374" s="13">
        <v>196313</v>
      </c>
      <c r="I374" s="13"/>
      <c r="J374" s="13">
        <v>196313</v>
      </c>
      <c r="K374" s="8"/>
    </row>
    <row r="375" spans="1:11" ht="22.5" x14ac:dyDescent="0.2">
      <c r="A375" s="8"/>
      <c r="B375" s="18"/>
      <c r="C375" s="9"/>
      <c r="D375" s="8" t="s">
        <v>143</v>
      </c>
      <c r="E375" s="9" t="s">
        <v>144</v>
      </c>
      <c r="F375" s="13">
        <v>116664</v>
      </c>
      <c r="G375" s="13">
        <v>116664</v>
      </c>
      <c r="H375" s="13">
        <v>116664</v>
      </c>
      <c r="I375" s="13"/>
      <c r="J375" s="13">
        <v>116664</v>
      </c>
      <c r="K375" s="8"/>
    </row>
    <row r="376" spans="1:11" ht="22.5" x14ac:dyDescent="0.2">
      <c r="A376" s="8"/>
      <c r="B376" s="18"/>
      <c r="C376" s="9"/>
      <c r="D376" s="8" t="s">
        <v>711</v>
      </c>
      <c r="E376" s="9" t="s">
        <v>712</v>
      </c>
      <c r="F376" s="13">
        <v>36487</v>
      </c>
      <c r="G376" s="13">
        <v>36487</v>
      </c>
      <c r="H376" s="13">
        <v>36487</v>
      </c>
      <c r="I376" s="13"/>
      <c r="J376" s="13">
        <v>36487</v>
      </c>
      <c r="K376" s="8"/>
    </row>
    <row r="377" spans="1:11" ht="22.5" x14ac:dyDescent="0.2">
      <c r="A377" s="8"/>
      <c r="B377" s="18"/>
      <c r="C377" s="9"/>
      <c r="D377" s="8" t="s">
        <v>715</v>
      </c>
      <c r="E377" s="9" t="s">
        <v>716</v>
      </c>
      <c r="F377" s="13">
        <v>43162</v>
      </c>
      <c r="G377" s="13">
        <v>43162</v>
      </c>
      <c r="H377" s="13">
        <v>43162</v>
      </c>
      <c r="I377" s="13"/>
      <c r="J377" s="13">
        <v>43162</v>
      </c>
      <c r="K377" s="8"/>
    </row>
    <row r="378" spans="1:11" ht="33.75" x14ac:dyDescent="0.2">
      <c r="A378" s="8"/>
      <c r="B378" s="18" t="s">
        <v>698</v>
      </c>
      <c r="C378" s="9" t="s">
        <v>699</v>
      </c>
      <c r="D378" s="8" t="s">
        <v>349</v>
      </c>
      <c r="E378" s="9" t="s">
        <v>743</v>
      </c>
      <c r="F378" s="13">
        <v>136107</v>
      </c>
      <c r="G378" s="13">
        <v>282296</v>
      </c>
      <c r="H378" s="13">
        <v>367993</v>
      </c>
      <c r="I378" s="13"/>
      <c r="J378" s="13">
        <v>367993</v>
      </c>
      <c r="K378" s="8"/>
    </row>
    <row r="379" spans="1:11" ht="33.75" x14ac:dyDescent="0.2">
      <c r="A379" s="8"/>
      <c r="B379" s="18" t="s">
        <v>700</v>
      </c>
      <c r="C379" s="9" t="s">
        <v>701</v>
      </c>
      <c r="D379" s="8" t="s">
        <v>725</v>
      </c>
      <c r="E379" s="9" t="s">
        <v>726</v>
      </c>
      <c r="F379" s="13">
        <v>30000</v>
      </c>
      <c r="G379" s="13">
        <v>5000</v>
      </c>
      <c r="H379" s="13">
        <v>5000</v>
      </c>
      <c r="I379" s="13"/>
      <c r="J379" s="13">
        <v>5000</v>
      </c>
      <c r="K379" s="8"/>
    </row>
    <row r="380" spans="1:11" ht="22.5" x14ac:dyDescent="0.2">
      <c r="A380" s="8"/>
      <c r="B380" s="18" t="s">
        <v>702</v>
      </c>
      <c r="C380" s="9" t="s">
        <v>703</v>
      </c>
      <c r="D380" s="8" t="s">
        <v>349</v>
      </c>
      <c r="E380" s="9" t="s">
        <v>743</v>
      </c>
      <c r="F380" s="13">
        <v>697200</v>
      </c>
      <c r="G380" s="13">
        <v>1394400</v>
      </c>
      <c r="H380" s="13">
        <v>1394400</v>
      </c>
      <c r="I380" s="13"/>
      <c r="J380" s="13">
        <v>1394400</v>
      </c>
      <c r="K380" s="8"/>
    </row>
    <row r="381" spans="1:11" ht="22.5" x14ac:dyDescent="0.2">
      <c r="A381" s="8"/>
      <c r="B381" s="18" t="s">
        <v>704</v>
      </c>
      <c r="C381" s="9" t="s">
        <v>705</v>
      </c>
      <c r="D381" s="8" t="s">
        <v>709</v>
      </c>
      <c r="E381" s="9" t="s">
        <v>710</v>
      </c>
      <c r="F381" s="13">
        <v>554741</v>
      </c>
      <c r="G381" s="13">
        <v>554741</v>
      </c>
      <c r="H381" s="13">
        <v>554741</v>
      </c>
      <c r="I381" s="13"/>
      <c r="J381" s="13">
        <v>554741</v>
      </c>
      <c r="K381" s="8"/>
    </row>
    <row r="382" spans="1:11" ht="56.25" x14ac:dyDescent="0.2">
      <c r="A382" s="8"/>
      <c r="B382" s="18" t="s">
        <v>706</v>
      </c>
      <c r="C382" s="9" t="s">
        <v>707</v>
      </c>
      <c r="D382" s="8" t="s">
        <v>715</v>
      </c>
      <c r="E382" s="9" t="s">
        <v>716</v>
      </c>
      <c r="F382" s="13">
        <v>202905</v>
      </c>
      <c r="G382" s="13"/>
      <c r="H382" s="13"/>
      <c r="I382" s="13"/>
      <c r="J382" s="13"/>
      <c r="K382" s="8">
        <v>2018</v>
      </c>
    </row>
    <row r="383" spans="1:11" ht="18.75" customHeight="1" x14ac:dyDescent="0.2">
      <c r="A383" s="34" t="s">
        <v>708</v>
      </c>
      <c r="B383" s="35"/>
      <c r="C383" s="35"/>
      <c r="D383" s="35"/>
      <c r="E383" s="36"/>
      <c r="F383" s="12">
        <f>F384</f>
        <v>310633</v>
      </c>
      <c r="G383" s="12">
        <f t="shared" ref="G383:K383" si="31">G384</f>
        <v>291990</v>
      </c>
      <c r="H383" s="12">
        <f t="shared" si="31"/>
        <v>0</v>
      </c>
      <c r="I383" s="12">
        <f t="shared" si="31"/>
        <v>0</v>
      </c>
      <c r="J383" s="12">
        <f t="shared" si="31"/>
        <v>0</v>
      </c>
      <c r="K383" s="12">
        <f t="shared" si="31"/>
        <v>0</v>
      </c>
    </row>
    <row r="384" spans="1:11" x14ac:dyDescent="0.2">
      <c r="A384" s="8"/>
      <c r="B384" s="18" t="s">
        <v>744</v>
      </c>
      <c r="C384" s="9" t="s">
        <v>745</v>
      </c>
      <c r="D384" s="10"/>
      <c r="E384" s="14" t="s">
        <v>232</v>
      </c>
      <c r="F384" s="13">
        <v>310633</v>
      </c>
      <c r="G384" s="13">
        <v>291990</v>
      </c>
      <c r="H384" s="13"/>
      <c r="I384" s="13"/>
      <c r="J384" s="13"/>
      <c r="K384" s="8"/>
    </row>
    <row r="385" spans="1:11" x14ac:dyDescent="0.2">
      <c r="A385" s="8"/>
      <c r="B385" s="18"/>
      <c r="C385" s="9"/>
      <c r="D385" s="8" t="s">
        <v>75</v>
      </c>
      <c r="E385" s="9" t="s">
        <v>746</v>
      </c>
      <c r="F385" s="13">
        <v>310633</v>
      </c>
      <c r="G385" s="13"/>
      <c r="H385" s="13"/>
      <c r="I385" s="13"/>
      <c r="J385" s="13"/>
      <c r="K385" s="8"/>
    </row>
    <row r="386" spans="1:11" x14ac:dyDescent="0.2">
      <c r="A386" s="8"/>
      <c r="B386" s="18"/>
      <c r="C386" s="9"/>
      <c r="D386" s="8" t="s">
        <v>398</v>
      </c>
      <c r="E386" s="9" t="s">
        <v>747</v>
      </c>
      <c r="F386" s="13"/>
      <c r="G386" s="13">
        <v>291990</v>
      </c>
      <c r="H386" s="13"/>
      <c r="I386" s="13"/>
      <c r="J386" s="13"/>
      <c r="K386" s="8"/>
    </row>
    <row r="387" spans="1:11" x14ac:dyDescent="0.2">
      <c r="A387" s="26"/>
      <c r="B387" s="27"/>
      <c r="C387" s="28"/>
      <c r="D387" s="29"/>
      <c r="E387" s="28"/>
      <c r="F387" s="30"/>
      <c r="G387" s="30"/>
      <c r="H387" s="30"/>
      <c r="I387" s="30"/>
      <c r="J387" s="30"/>
      <c r="K387" s="26"/>
    </row>
    <row r="388" spans="1:11" x14ac:dyDescent="0.2">
      <c r="A388" s="26"/>
      <c r="B388" s="27"/>
      <c r="C388" s="28"/>
      <c r="D388" s="29"/>
      <c r="E388" s="28"/>
      <c r="F388" s="30"/>
      <c r="G388" s="30"/>
      <c r="H388" s="30"/>
      <c r="I388" s="30"/>
      <c r="J388" s="30"/>
      <c r="K388" s="26"/>
    </row>
    <row r="391" spans="1:11" x14ac:dyDescent="0.2">
      <c r="C391" s="7" t="s">
        <v>750</v>
      </c>
      <c r="J391" s="15" t="s">
        <v>195</v>
      </c>
    </row>
    <row r="395" spans="1:11" x14ac:dyDescent="0.2">
      <c r="A395" s="44"/>
      <c r="B395" s="44"/>
    </row>
    <row r="396" spans="1:11" x14ac:dyDescent="0.2">
      <c r="A396" s="44" t="s">
        <v>751</v>
      </c>
      <c r="B396" s="44"/>
    </row>
    <row r="397" spans="1:11" ht="39" customHeight="1" x14ac:dyDescent="0.2">
      <c r="A397" s="43" t="s">
        <v>199</v>
      </c>
      <c r="B397" s="43"/>
    </row>
  </sheetData>
  <mergeCells count="23">
    <mergeCell ref="A397:B397"/>
    <mergeCell ref="A201:E201"/>
    <mergeCell ref="A19:E19"/>
    <mergeCell ref="A40:E40"/>
    <mergeCell ref="A50:E50"/>
    <mergeCell ref="A60:E60"/>
    <mergeCell ref="A125:E125"/>
    <mergeCell ref="A268:E268"/>
    <mergeCell ref="A181:E181"/>
    <mergeCell ref="A233:E233"/>
    <mergeCell ref="A247:E247"/>
    <mergeCell ref="A154:E154"/>
    <mergeCell ref="A290:E290"/>
    <mergeCell ref="A395:B395"/>
    <mergeCell ref="A396:B396"/>
    <mergeCell ref="G1:K2"/>
    <mergeCell ref="A383:E383"/>
    <mergeCell ref="A4:K4"/>
    <mergeCell ref="A11:E11"/>
    <mergeCell ref="A14:E14"/>
    <mergeCell ref="D9:E9"/>
    <mergeCell ref="F8:H8"/>
    <mergeCell ref="A10:E10"/>
  </mergeCells>
  <pageMargins left="0.31496062992125984" right="0.31496062992125984" top="0.43307086614173229" bottom="0.74803149606299213" header="0.31496062992125984" footer="0.31496062992125984"/>
  <pageSetup paperSize="9" scale="80" fitToHeight="0" orientation="landscape" r:id="rId1"/>
  <headerFooter>
    <oddFooter>&amp;L&amp;"Arial,Regular"&amp;8&amp;F&amp;R&amp;"Arial,Regular"&amp;8&amp;P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FMZinop01_160817_PP</dc:title>
  <dc:creator>klinta.stafecka@fm.gov.lv</dc:creator>
  <cp:keywords>1.pielikums informatīvajam ziņojumam "Informatīvais ziņojums par par valsts budžeta prioritārajiem pasākumiem 2018., 2019. un 2020.gadam"</cp:keywords>
  <cp:lastModifiedBy>Zaiga Puškina</cp:lastModifiedBy>
  <cp:lastPrinted>2017-08-14T11:14:42Z</cp:lastPrinted>
  <dcterms:created xsi:type="dcterms:W3CDTF">2016-07-27T10:07:23Z</dcterms:created>
  <dcterms:modified xsi:type="dcterms:W3CDTF">2017-11-08T12:09:04Z</dcterms:modified>
</cp:coreProperties>
</file>