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Kopsavilkuma_nod\VBPKN_jautājumi\BUDZETS_2018\Prioritārie pasākumi_2018_2020\IZ_120917\"/>
    </mc:Choice>
  </mc:AlternateContent>
  <bookViews>
    <workbookView xWindow="0" yWindow="0" windowWidth="28800" windowHeight="12300"/>
  </bookViews>
  <sheets>
    <sheet name="shee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E66" i="1" l="1"/>
  <c r="D66" i="1"/>
  <c r="D59" i="1"/>
  <c r="D50" i="1"/>
  <c r="D45" i="1"/>
  <c r="D40" i="1"/>
  <c r="D32" i="1"/>
  <c r="D28" i="1"/>
  <c r="D10" i="1"/>
  <c r="A60" i="1" l="1"/>
  <c r="A58" i="1"/>
  <c r="A12" i="1"/>
  <c r="A11" i="1"/>
  <c r="E50" i="1"/>
  <c r="F50" i="1"/>
  <c r="E8" i="1" l="1"/>
  <c r="F8" i="1"/>
  <c r="D8" i="1"/>
  <c r="D7" i="1" s="1"/>
  <c r="A14" i="1" l="1"/>
  <c r="D75" i="1"/>
  <c r="D18" i="1"/>
  <c r="D13" i="1"/>
  <c r="E10" i="1"/>
  <c r="F10" i="1"/>
  <c r="E45" i="1"/>
  <c r="F45" i="1"/>
  <c r="F66" i="1"/>
  <c r="E59" i="1"/>
  <c r="F59" i="1"/>
  <c r="D48" i="1" l="1"/>
  <c r="D43" i="1" l="1"/>
  <c r="E43" i="1" l="1"/>
  <c r="F43" i="1"/>
  <c r="E78" i="1" l="1"/>
  <c r="F78" i="1"/>
  <c r="D78" i="1"/>
  <c r="E75" i="1"/>
  <c r="E7" i="1" s="1"/>
  <c r="F75" i="1"/>
  <c r="F7" i="1" s="1"/>
  <c r="E40" i="1"/>
  <c r="F40" i="1"/>
  <c r="E32" i="1"/>
  <c r="F32" i="1"/>
  <c r="E28" i="1"/>
  <c r="F28" i="1"/>
  <c r="E26" i="1"/>
  <c r="F26" i="1"/>
  <c r="D26" i="1"/>
  <c r="E18" i="1"/>
  <c r="F18" i="1"/>
  <c r="E13" i="1"/>
  <c r="F13" i="1"/>
  <c r="A15" i="1" l="1"/>
  <c r="A16" i="1" s="1"/>
  <c r="A17" i="1" s="1"/>
  <c r="A19" i="1" s="1"/>
  <c r="A20" i="1" s="1"/>
  <c r="A21" i="1" s="1"/>
  <c r="A22" i="1" s="1"/>
  <c r="A23" i="1" s="1"/>
  <c r="A24" i="1" s="1"/>
  <c r="A25" i="1" s="1"/>
  <c r="A27" i="1" s="1"/>
  <c r="A29" i="1" s="1"/>
  <c r="A30" i="1" s="1"/>
  <c r="A31" i="1" s="1"/>
  <c r="A33" i="1" s="1"/>
  <c r="A34" i="1" s="1"/>
  <c r="A35" i="1" s="1"/>
  <c r="A36" i="1" s="1"/>
  <c r="A37" i="1" s="1"/>
  <c r="A38" i="1" s="1"/>
  <c r="A39" i="1" s="1"/>
  <c r="A41" i="1" s="1"/>
  <c r="A42" i="1" s="1"/>
  <c r="D67" i="1"/>
  <c r="A44" i="1" l="1"/>
  <c r="A46" i="1" s="1"/>
  <c r="A47" i="1" s="1"/>
  <c r="A48" i="1" s="1"/>
  <c r="A49" i="1" s="1"/>
  <c r="A51" i="1" s="1"/>
  <c r="A52" i="1" s="1"/>
  <c r="A53" i="1" s="1"/>
  <c r="A54" i="1" s="1"/>
  <c r="A55" i="1" s="1"/>
  <c r="A56" i="1" s="1"/>
  <c r="D35" i="1"/>
  <c r="A57" i="1" l="1"/>
  <c r="A61" i="1" s="1"/>
  <c r="A62" i="1" s="1"/>
  <c r="A63" i="1" s="1"/>
  <c r="A64" i="1" s="1"/>
  <c r="A65" i="1" s="1"/>
  <c r="A67" i="1" s="1"/>
  <c r="A68" i="1" s="1"/>
  <c r="A69" i="1" s="1"/>
  <c r="A70" i="1" s="1"/>
  <c r="A71" i="1" s="1"/>
  <c r="A72" i="1" s="1"/>
  <c r="A73" i="1" s="1"/>
  <c r="A74" i="1" s="1"/>
  <c r="A76" i="1" s="1"/>
  <c r="A77" i="1" s="1"/>
  <c r="A79" i="1" s="1"/>
</calcChain>
</file>

<file path=xl/sharedStrings.xml><?xml version="1.0" encoding="utf-8"?>
<sst xmlns="http://schemas.openxmlformats.org/spreadsheetml/2006/main" count="89" uniqueCount="86">
  <si>
    <t xml:space="preserve">Valdību veidojošo koalīcijas sadarbības partneru darba grupas ministrijām un neatkarīgajām institūcijām pēc Ministru kabineta 2017.gada 8.septembra sēdes papildu atbalstītais finansējums </t>
  </si>
  <si>
    <t>euro</t>
  </si>
  <si>
    <t>Nr.</t>
  </si>
  <si>
    <t>Prioritārā pasākuma kods</t>
  </si>
  <si>
    <t>Pasākuma nosaukums</t>
  </si>
  <si>
    <t>2018.gads</t>
  </si>
  <si>
    <t>2019.gads</t>
  </si>
  <si>
    <t>2020.gads</t>
  </si>
  <si>
    <t>Ministriju pasākumi kopā:</t>
  </si>
  <si>
    <t>"Latvijas Goda ģimenes gads" projekta īstenošanai</t>
  </si>
  <si>
    <t>10.Aizsardzības ministrija kopā:</t>
  </si>
  <si>
    <t>11.Ārlietu ministrija kopā:</t>
  </si>
  <si>
    <t>Zigfrīda Annas Meirovica pieminekļa izveidei Tukumā</t>
  </si>
  <si>
    <t>Diplomātiskā un konsulārā dienesta stiprināšanai</t>
  </si>
  <si>
    <t>Ārpolitikas institūts</t>
  </si>
  <si>
    <t>12.Ekonomikas ministrija kopā:</t>
  </si>
  <si>
    <t>Tautas skaitīšana</t>
  </si>
  <si>
    <t>13.Finanšu ministrija kopā:</t>
  </si>
  <si>
    <t>Valsts ieņēmumu dienesta administratīvās struktūras reformas turpināšana, tajā skaitā AML/TF uzraudzības īstenošana un APA un transfertcenu kapacitātes stiprināšana</t>
  </si>
  <si>
    <t>14.Iekšlietu ministrija kopā:</t>
  </si>
  <si>
    <t>14_07_P</t>
  </si>
  <si>
    <t>Drošības policijas kapacitātes stiprināšana</t>
  </si>
  <si>
    <t>14_09_P</t>
  </si>
  <si>
    <t>Valsts policijas pasākumi kibernoziegumu apkarošanas jomā</t>
  </si>
  <si>
    <t>14_23_P</t>
  </si>
  <si>
    <t>Amatpersonu ar speciālajām dienesta pakāpēm nodrošināšana ar  speciālajiem aizsargtērpiem</t>
  </si>
  <si>
    <t>15.Izglītības un zinātnes ministrija kopā:</t>
  </si>
  <si>
    <t xml:space="preserve">Valsts funkciju sporta nozarē izpildes nodrošināšana nemainīgā līmenī </t>
  </si>
  <si>
    <t>Fundamentālie un lietišķie pētījumi</t>
  </si>
  <si>
    <t>Studiju programmu sagatavošana nākamā posma akreditācijai, prioritāri STEM un pedagoģijas jomā</t>
  </si>
  <si>
    <t>Sporta būvju attīstība</t>
  </si>
  <si>
    <t>Diasporas pasākumi</t>
  </si>
  <si>
    <t>16.Zemkopības ministrija kopā:</t>
  </si>
  <si>
    <t xml:space="preserve">Valsts meža dienestam ugunsapsardzības specializētā autotransporta iegādei </t>
  </si>
  <si>
    <t>Administratīvās kapacitātes palielināšanai uzraudzības, kontroles funkciju nodrošināšanai dzīvnieku un augu infekcijas slimību apkarošanas un ES fondu administrēšanas jomā, kā arī Personas datu aizsardzības regulas (Eiropas Parlamenta un Padomes Regula (ES) 2016/679) daļēju prasību izpildei, datu drošības, pieejamības un leģitimitātes nodrošināšanai valsts pārvaldes IKT sistēmu - Resursu vadības sistēmas RVS (Visma Horizon)) un Dokumentu vadības sistēmas DVS (Rix Technology Namejs) pilnveidošanai - savstarpējā integrācijai (2018., 2019., 2020. un turpmākajiem gadiem).</t>
  </si>
  <si>
    <t>18.Labklājības ministrija kopā:</t>
  </si>
  <si>
    <t>Valsts sociālās apdrošināšanas aģentūrai administratīvās kapacitātes stiprināšanai</t>
  </si>
  <si>
    <t>Veselības un darbspēju ekspertīzes ārstu valsts komisijas administratīvās kapacitātes stiprināšanai</t>
  </si>
  <si>
    <t>19.Tieslietu ministrija kopā:</t>
  </si>
  <si>
    <t>Uzņēmuma reģistra Publisko reģistru modernizācija</t>
  </si>
  <si>
    <t>Tieslietu ministrijas datu centra remonts</t>
  </si>
  <si>
    <t>Drošības sistēmu ieviešana tiesās</t>
  </si>
  <si>
    <t>Tiesu iestāžu Madonā centralizācija</t>
  </si>
  <si>
    <t>Izpildu lietu reģistra tehnoloģisko resursu paplašināšana</t>
  </si>
  <si>
    <t>21.Vides aizsardzības un reģionālās attīstības ministrija kopā:</t>
  </si>
  <si>
    <t>Ģimenei draudzīga pašvaldība</t>
  </si>
  <si>
    <t>Latgales attīstības aģentūra</t>
  </si>
  <si>
    <t>22.Kultūras ministrija kopā:</t>
  </si>
  <si>
    <t>Sakrālā mantojuma saglabāšanas programma</t>
  </si>
  <si>
    <t>29.Veselības ministrija kopā:</t>
  </si>
  <si>
    <t>Neatkarīgas un efektīvas antidopinga struktūras izveide Valsts sporta medicīnas centrā</t>
  </si>
  <si>
    <t>Insulīna sūkņi bērniem</t>
  </si>
  <si>
    <t>32.Prokuratūra</t>
  </si>
  <si>
    <t>Noziedzīgi iegūtu līdzekļu legalizācijas un terorisma finansēšanas risku ierobežošana</t>
  </si>
  <si>
    <t>Finanšu ministre</t>
  </si>
  <si>
    <t>D.Reizniece-Ozola</t>
  </si>
  <si>
    <t>Klinta Stafecka</t>
  </si>
  <si>
    <t>T. 67095438
klinta.stafecka@fm.gov.lv</t>
  </si>
  <si>
    <t>Atbalsts NVO</t>
  </si>
  <si>
    <t>Latvijas Republikas diplomātisko un konsulāro pārstāvniecību telpu, drošības sistēmu un materiāltehniskais nodrošinājums</t>
  </si>
  <si>
    <t>Investīciju piesaistes un uzņēmējdarbības vides pilnveidošanas pasākumiem</t>
  </si>
  <si>
    <t>EM analītiskās kapacitātes stiprināšanai</t>
  </si>
  <si>
    <t>Eiropas Padomes direktīvas pārņemšanai tūrisma jomā un normatīvo regulējumu nodrošināšanai attiecībā uz ekodizaina un energomarķējuma prasību ievērošanu (PTAC)</t>
  </si>
  <si>
    <t>Nacionālā drošības likumā paredzētās funkcijas izpildei</t>
  </si>
  <si>
    <t>Konkurences padomes tehniskā nodrošinājuma uzlabošanai</t>
  </si>
  <si>
    <t>EM ēkas iekštelpu tehniskā stāvokļa apsekojuma rezultātā konstatēto bojājumu novēršanai  un EM maksas pakalpojumu kompensācijai</t>
  </si>
  <si>
    <t>Informatīvajam ziņojumam “Par fiskālās telpas pasākumiem un izdevumiem prioritārajiem pasākumiem valsts budžetam 2018.gadam un ietvaram 2018.–2020.gadam”</t>
  </si>
  <si>
    <t>Sporta būves personām ar īpašām vajadzībām</t>
  </si>
  <si>
    <t>Sabiedrības saliedētības, kultūras mantojuma un sociālās atmiņas pasākumi, tai skaitā atbalsts NVO</t>
  </si>
  <si>
    <t>Cietumu remonti</t>
  </si>
  <si>
    <t>17.Satiksmes ministrija kopā:</t>
  </si>
  <si>
    <t>Vides piesārņojuma mazināšanas pasākumi</t>
  </si>
  <si>
    <t>Pilotprojekts pašvaldībās reemigrācijas veicināšanai "Reģionālās reemigrācijas koordinātors"</t>
  </si>
  <si>
    <t>Programma bērnam drošs bērnudārzs</t>
  </si>
  <si>
    <t>Mediju fonds</t>
  </si>
  <si>
    <t>Mērķprogramma vēsturisko un identitāti stiprinošo latviešu filmu ražošanai</t>
  </si>
  <si>
    <t>Ziedoņa muzejs</t>
  </si>
  <si>
    <t>Jēkaba katedrāle</t>
  </si>
  <si>
    <t>Sakrālais matojums</t>
  </si>
  <si>
    <t>Kultūrkapitāla fonds</t>
  </si>
  <si>
    <t>Sociālās uzņēmējdarbības veicināšana</t>
  </si>
  <si>
    <t xml:space="preserve">Nacionālās pretošanās kustības dalībnieku pabalsta pieaugumu </t>
  </si>
  <si>
    <t>03. Ministru kabinets kopā:</t>
  </si>
  <si>
    <t>Finansējums dzelzceļa publiskai infrastruktūrai</t>
  </si>
  <si>
    <t>Eiropas datu aizsardzības uzraudzības iestāžu konference “Vispārīgās datu aizsardzības regulas ieviešanas gaita ES” Rīgā, 2018.gada jūnijā</t>
  </si>
  <si>
    <t>Ekspertu piesaiste reformu novērtēšanai un kapacitātes stiprināšanai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</si>
</sst>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Times New Roman"/>
      <family val="2"/>
      <charset val="186"/>
    </font>
    <font>
      <sz val="11"/>
      <color theme="1"/>
      <name val="Times New Roman"/>
      <family val="1"/>
      <charset val="186"/>
    </font>
    <font>
      <sz val="12"/>
      <color theme="1"/>
      <name val="Times New Roman"/>
      <family val="1"/>
      <charset val="186"/>
    </font>
    <font>
      <sz val="10"/>
      <color theme="1"/>
      <name val="Times New Roman"/>
      <family val="1"/>
      <charset val="186"/>
    </font>
    <font>
      <sz val="10"/>
      <name val="Times New Roman"/>
      <family val="1"/>
      <charset val="186"/>
    </font>
    <font>
      <b/>
      <sz val="12"/>
      <color theme="1"/>
      <name val="Times New Roman"/>
      <family val="1"/>
      <charset val="186"/>
    </font>
    <font>
      <i/>
      <sz val="12"/>
      <color theme="1"/>
      <name val="Times New Roman"/>
      <family val="1"/>
      <charset val="186"/>
    </font>
    <font>
      <b/>
      <sz val="11"/>
      <name val="Times New Roman"/>
      <family val="1"/>
      <charset val="186"/>
    </font>
    <font>
      <b/>
      <sz val="12"/>
      <name val="Times New Roman"/>
      <family val="1"/>
      <charset val="186"/>
    </font>
    <font>
      <sz val="7"/>
      <color rgb="FFFF0000"/>
      <name val="Times New Roman"/>
      <family val="1"/>
      <charset val="186"/>
    </font>
    <font>
      <sz val="6"/>
      <color rgb="FFFF0000"/>
      <name val="Times New Roman"/>
      <family val="1"/>
      <charset val="186"/>
    </font>
    <font>
      <sz val="12"/>
      <color rgb="FFFF0000"/>
      <name val="Times New Roman"/>
      <family val="1"/>
      <charset val="186"/>
    </font>
    <font>
      <sz val="12"/>
      <name val="Times New Roman"/>
      <family val="1"/>
      <charset val="186"/>
    </font>
    <font>
      <sz val="11"/>
      <name val="Times New Roman"/>
      <family val="1"/>
      <charset val="186"/>
    </font>
    <font>
      <sz val="11"/>
      <color theme="1"/>
      <name val="Arial"/>
      <family val="2"/>
      <charset val="186"/>
    </font>
    <font>
      <sz val="14"/>
      <color theme="1"/>
      <name val="Times New Roman"/>
      <family val="1"/>
      <charset val="186"/>
    </font>
    <font>
      <sz val="8"/>
      <color theme="1"/>
      <name val="Arial"/>
      <family val="2"/>
      <charset val="186"/>
    </font>
    <font>
      <sz val="8"/>
      <color theme="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3" fontId="2" fillId="0" borderId="0" xfId="0" applyNumberFormat="1" applyFont="1"/>
    <xf numFmtId="0" fontId="3" fillId="0" borderId="0" xfId="0" applyFont="1" applyAlignment="1">
      <alignment wrapText="1"/>
    </xf>
    <xf numFmtId="3" fontId="6" fillId="0" borderId="0" xfId="0" applyNumberFormat="1" applyFont="1" applyAlignment="1">
      <alignment horizontal="righ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8" fillId="2" borderId="1" xfId="0" applyNumberFormat="1" applyFont="1" applyFill="1" applyBorder="1" applyAlignment="1">
      <alignment horizontal="center" vertical="center"/>
    </xf>
    <xf numFmtId="3" fontId="8" fillId="3" borderId="1" xfId="0" applyNumberFormat="1" applyFont="1" applyFill="1" applyBorder="1" applyAlignment="1">
      <alignment horizontal="right"/>
    </xf>
    <xf numFmtId="0" fontId="9" fillId="0" borderId="0" xfId="0" applyFont="1"/>
    <xf numFmtId="3" fontId="8" fillId="4" borderId="1" xfId="0" applyNumberFormat="1" applyFont="1" applyFill="1"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vertical="center"/>
    </xf>
    <xf numFmtId="0" fontId="2" fillId="0" borderId="1" xfId="0" applyFont="1" applyBorder="1" applyAlignment="1">
      <alignment horizontal="justify" vertical="justify" wrapText="1"/>
    </xf>
    <xf numFmtId="0" fontId="2" fillId="0" borderId="1" xfId="0" applyFont="1" applyBorder="1" applyAlignment="1">
      <alignment horizontal="justify" wrapText="1"/>
    </xf>
    <xf numFmtId="0" fontId="11" fillId="0" borderId="1" xfId="0" applyFont="1" applyBorder="1" applyAlignment="1">
      <alignment horizontal="center" vertical="center"/>
    </xf>
    <xf numFmtId="3" fontId="8" fillId="4" borderId="1" xfId="0" applyNumberFormat="1" applyFont="1" applyFill="1" applyBorder="1" applyAlignment="1">
      <alignment vertical="center"/>
    </xf>
    <xf numFmtId="49" fontId="12" fillId="0" borderId="1" xfId="0" applyNumberFormat="1" applyFont="1" applyBorder="1" applyAlignment="1">
      <alignment horizontal="left"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justify" vertical="justify" wrapText="1"/>
    </xf>
    <xf numFmtId="3" fontId="12" fillId="0" borderId="1" xfId="0" applyNumberFormat="1" applyFont="1" applyFill="1" applyBorder="1" applyAlignment="1">
      <alignment vertical="center"/>
    </xf>
    <xf numFmtId="0" fontId="2" fillId="0" borderId="0" xfId="0" applyFont="1" applyFill="1"/>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3" fontId="12" fillId="0" borderId="1" xfId="0" applyNumberFormat="1" applyFont="1" applyBorder="1" applyAlignment="1">
      <alignment vertical="center"/>
    </xf>
    <xf numFmtId="3" fontId="5" fillId="4" borderId="1" xfId="0" applyNumberFormat="1" applyFont="1" applyFill="1" applyBorder="1" applyAlignment="1">
      <alignment vertical="center"/>
    </xf>
    <xf numFmtId="0" fontId="8" fillId="0" borderId="1" xfId="0" applyFont="1" applyFill="1" applyBorder="1" applyAlignment="1">
      <alignment horizontal="right"/>
    </xf>
    <xf numFmtId="0" fontId="12" fillId="0" borderId="1" xfId="0" applyFont="1" applyFill="1" applyBorder="1" applyAlignment="1">
      <alignment horizontal="left"/>
    </xf>
    <xf numFmtId="3" fontId="2" fillId="0" borderId="1" xfId="0" applyNumberFormat="1" applyFont="1" applyFill="1" applyBorder="1" applyAlignment="1">
      <alignment vertical="center"/>
    </xf>
    <xf numFmtId="3" fontId="2" fillId="0" borderId="1" xfId="0" applyNumberFormat="1" applyFont="1" applyFill="1" applyBorder="1" applyAlignment="1">
      <alignment horizontal="right" vertical="center"/>
    </xf>
    <xf numFmtId="0" fontId="12" fillId="0" borderId="1" xfId="0" applyFont="1" applyFill="1" applyBorder="1" applyAlignment="1"/>
    <xf numFmtId="0" fontId="12" fillId="0" borderId="1" xfId="0" applyFont="1" applyFill="1" applyBorder="1" applyAlignment="1">
      <alignment wrapText="1"/>
    </xf>
    <xf numFmtId="0" fontId="12" fillId="0" borderId="1" xfId="0" applyFont="1" applyFill="1" applyBorder="1" applyAlignment="1">
      <alignment horizontal="center" vertical="center"/>
    </xf>
    <xf numFmtId="0" fontId="12" fillId="0" borderId="4" xfId="0" applyFont="1" applyFill="1" applyBorder="1" applyAlignment="1">
      <alignment horizontal="justify" vertical="justify" wrapText="1"/>
    </xf>
    <xf numFmtId="0" fontId="12" fillId="0" borderId="4" xfId="0" applyFont="1" applyFill="1" applyBorder="1" applyAlignment="1">
      <alignment horizontal="justify" vertical="justify"/>
    </xf>
    <xf numFmtId="0" fontId="12" fillId="0" borderId="1" xfId="0" applyFont="1" applyBorder="1" applyAlignment="1">
      <alignment horizontal="left" vertical="center" wrapText="1"/>
    </xf>
    <xf numFmtId="0" fontId="13" fillId="0" borderId="1" xfId="0" applyFont="1" applyFill="1" applyBorder="1" applyAlignment="1">
      <alignment horizontal="center"/>
    </xf>
    <xf numFmtId="0" fontId="12" fillId="0" borderId="1" xfId="0" applyFont="1" applyFill="1" applyBorder="1" applyAlignment="1">
      <alignment horizontal="justify" vertical="justify"/>
    </xf>
    <xf numFmtId="0" fontId="2" fillId="0" borderId="0" xfId="0" applyFont="1" applyFill="1" applyAlignment="1">
      <alignment horizontal="left"/>
    </xf>
    <xf numFmtId="0" fontId="12" fillId="0" borderId="1" xfId="0" applyFont="1" applyBorder="1" applyAlignment="1">
      <alignment horizontal="justify" vertical="justify" wrapText="1"/>
    </xf>
    <xf numFmtId="0" fontId="2" fillId="0" borderId="1" xfId="0" applyFont="1" applyBorder="1" applyAlignment="1">
      <alignment horizontal="center" vertical="center" wrapText="1"/>
    </xf>
    <xf numFmtId="3" fontId="2" fillId="0" borderId="1" xfId="0" applyNumberFormat="1" applyFont="1" applyBorder="1"/>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justify" vertical="justify" wrapText="1"/>
    </xf>
    <xf numFmtId="3" fontId="2" fillId="0" borderId="0" xfId="0" applyNumberFormat="1" applyFont="1" applyBorder="1" applyAlignment="1">
      <alignment vertic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49" fontId="12" fillId="0" borderId="4" xfId="0" applyNumberFormat="1" applyFont="1" applyBorder="1" applyAlignment="1">
      <alignment horizontal="left" vertical="center" wrapText="1"/>
    </xf>
    <xf numFmtId="0" fontId="18" fillId="0" borderId="0" xfId="0" applyFont="1"/>
    <xf numFmtId="3" fontId="11" fillId="0" borderId="0" xfId="0" applyNumberFormat="1" applyFon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wrapText="1"/>
    </xf>
    <xf numFmtId="0" fontId="2" fillId="0" borderId="1" xfId="0" applyFont="1" applyFill="1" applyBorder="1" applyAlignment="1">
      <alignment horizontal="justify" vertical="justify" wrapText="1"/>
    </xf>
    <xf numFmtId="3" fontId="2" fillId="0" borderId="0" xfId="0" applyNumberFormat="1" applyFont="1" applyFill="1"/>
    <xf numFmtId="0" fontId="12" fillId="0" borderId="1" xfId="0" applyFont="1" applyFill="1" applyBorder="1" applyAlignment="1">
      <alignment horizontal="left" vertical="center" wrapText="1"/>
    </xf>
    <xf numFmtId="0" fontId="12" fillId="0" borderId="4" xfId="0" applyFont="1" applyFill="1" applyBorder="1" applyAlignment="1">
      <alignment horizontal="left"/>
    </xf>
    <xf numFmtId="0" fontId="9" fillId="0" borderId="0" xfId="0" applyFont="1" applyFill="1"/>
    <xf numFmtId="0" fontId="10" fillId="0" borderId="0" xfId="0" applyFont="1" applyFill="1"/>
    <xf numFmtId="0" fontId="18" fillId="0" borderId="0" xfId="0" applyFont="1" applyFill="1"/>
    <xf numFmtId="3" fontId="8" fillId="3" borderId="1" xfId="0" applyNumberFormat="1" applyFont="1" applyFill="1" applyBorder="1" applyAlignment="1">
      <alignment horizontal="right"/>
    </xf>
    <xf numFmtId="3" fontId="8" fillId="4" borderId="1" xfId="0" applyNumberFormat="1" applyFont="1" applyFill="1" applyBorder="1"/>
    <xf numFmtId="0" fontId="2" fillId="0" borderId="1" xfId="0" applyFont="1" applyBorder="1" applyAlignment="1">
      <alignment wrapText="1"/>
    </xf>
    <xf numFmtId="3" fontId="2" fillId="0" borderId="1" xfId="0" applyNumberFormat="1" applyFont="1" applyBorder="1" applyAlignment="1">
      <alignment vertical="center"/>
    </xf>
    <xf numFmtId="3" fontId="5" fillId="4" borderId="1" xfId="0" applyNumberFormat="1" applyFont="1" applyFill="1" applyBorder="1" applyAlignment="1">
      <alignment vertical="center"/>
    </xf>
    <xf numFmtId="0" fontId="8" fillId="0" borderId="1" xfId="0" applyFont="1" applyFill="1" applyBorder="1" applyAlignment="1">
      <alignment horizontal="right"/>
    </xf>
    <xf numFmtId="0" fontId="12" fillId="0" borderId="1" xfId="0" applyFont="1" applyFill="1" applyBorder="1" applyAlignment="1">
      <alignment horizontal="left"/>
    </xf>
    <xf numFmtId="3" fontId="2" fillId="0" borderId="1" xfId="0" applyNumberFormat="1" applyFont="1" applyFill="1" applyBorder="1" applyAlignment="1">
      <alignment horizontal="right" vertical="center"/>
    </xf>
    <xf numFmtId="0" fontId="12" fillId="0" borderId="1" xfId="0" applyFont="1" applyFill="1" applyBorder="1" applyAlignment="1">
      <alignment horizontal="center" vertical="center"/>
    </xf>
    <xf numFmtId="0" fontId="12" fillId="0" borderId="4" xfId="0" applyFont="1" applyFill="1" applyBorder="1" applyAlignment="1">
      <alignment horizontal="justify" vertical="justify"/>
    </xf>
    <xf numFmtId="0" fontId="13" fillId="0" borderId="1" xfId="0" applyFont="1" applyFill="1" applyBorder="1" applyAlignment="1">
      <alignment horizontal="center"/>
    </xf>
    <xf numFmtId="0" fontId="2" fillId="0" borderId="0" xfId="0" applyFont="1" applyFill="1" applyAlignment="1">
      <alignment horizontal="left"/>
    </xf>
    <xf numFmtId="3" fontId="10" fillId="0" borderId="0" xfId="0" applyNumberFormat="1" applyFont="1"/>
    <xf numFmtId="0" fontId="17" fillId="0" borderId="0" xfId="0" applyFont="1" applyAlignment="1">
      <alignment horizontal="left" vertical="center" wrapText="1"/>
    </xf>
    <xf numFmtId="0" fontId="8" fillId="4" borderId="2" xfId="0" applyFont="1" applyFill="1" applyBorder="1" applyAlignment="1">
      <alignment horizontal="right"/>
    </xf>
    <xf numFmtId="0" fontId="8" fillId="4" borderId="3" xfId="0" applyFont="1" applyFill="1" applyBorder="1" applyAlignment="1">
      <alignment horizontal="right"/>
    </xf>
    <xf numFmtId="0" fontId="8" fillId="4" borderId="4" xfId="0" applyFont="1" applyFill="1" applyBorder="1" applyAlignment="1">
      <alignment horizontal="right"/>
    </xf>
    <xf numFmtId="0" fontId="15"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8" fillId="4" borderId="1" xfId="0" applyFont="1" applyFill="1" applyBorder="1" applyAlignment="1">
      <alignment horizontal="right"/>
    </xf>
    <xf numFmtId="3" fontId="4" fillId="0" borderId="0" xfId="0" applyNumberFormat="1" applyFont="1" applyAlignment="1">
      <alignment horizontal="right" wrapText="1"/>
    </xf>
    <xf numFmtId="0" fontId="5" fillId="0" borderId="0" xfId="0" applyFont="1" applyAlignment="1">
      <alignment horizontal="center" vertical="center" wrapText="1"/>
    </xf>
    <xf numFmtId="0" fontId="8" fillId="3" borderId="2" xfId="0" applyFont="1" applyFill="1" applyBorder="1" applyAlignment="1">
      <alignment horizontal="right"/>
    </xf>
    <xf numFmtId="0" fontId="8" fillId="3" borderId="3" xfId="0" applyFont="1" applyFill="1" applyBorder="1" applyAlignment="1">
      <alignment horizontal="right"/>
    </xf>
    <xf numFmtId="0" fontId="8" fillId="3" borderId="4" xfId="0" applyFont="1" applyFill="1" applyBorder="1" applyAlignment="1">
      <alignment horizontal="right"/>
    </xf>
    <xf numFmtId="0" fontId="12" fillId="0"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L96"/>
  <sheetViews>
    <sheetView tabSelected="1" topLeftCell="A46" zoomScaleNormal="100" workbookViewId="0">
      <selection activeCell="C64" sqref="C64"/>
    </sheetView>
  </sheetViews>
  <sheetFormatPr defaultRowHeight="15.75" x14ac:dyDescent="0.25"/>
  <cols>
    <col min="1" max="1" width="6.375" style="1" customWidth="1"/>
    <col min="2" max="2" width="10" style="2" customWidth="1"/>
    <col min="3" max="3" width="68.75" style="3" customWidth="1"/>
    <col min="4" max="4" width="13" style="4" customWidth="1"/>
    <col min="5" max="6" width="11.875" style="4" customWidth="1"/>
    <col min="7" max="8" width="9" style="3"/>
    <col min="9" max="9" width="12.75" style="3" bestFit="1" customWidth="1"/>
    <col min="10" max="10" width="11" style="3" customWidth="1"/>
    <col min="11" max="13" width="9" style="3" customWidth="1"/>
    <col min="14" max="16384" width="9" style="3"/>
  </cols>
  <sheetData>
    <row r="1" spans="1:12" ht="11.25" customHeight="1" x14ac:dyDescent="0.25"/>
    <row r="2" spans="1:12" ht="54" customHeight="1" x14ac:dyDescent="0.25">
      <c r="C2" s="5"/>
      <c r="D2" s="94" t="s">
        <v>66</v>
      </c>
      <c r="E2" s="94"/>
      <c r="F2" s="94"/>
    </row>
    <row r="3" spans="1:12" ht="10.5" customHeight="1" x14ac:dyDescent="0.25"/>
    <row r="4" spans="1:12" ht="37.5" customHeight="1" x14ac:dyDescent="0.25">
      <c r="A4" s="95" t="s">
        <v>0</v>
      </c>
      <c r="B4" s="95"/>
      <c r="C4" s="95"/>
      <c r="D4" s="95"/>
      <c r="E4" s="95"/>
      <c r="F4" s="95"/>
    </row>
    <row r="5" spans="1:12" ht="21" customHeight="1" x14ac:dyDescent="0.25">
      <c r="F5" s="6" t="s">
        <v>1</v>
      </c>
    </row>
    <row r="6" spans="1:12" ht="46.5" customHeight="1" x14ac:dyDescent="0.25">
      <c r="A6" s="7" t="s">
        <v>2</v>
      </c>
      <c r="B6" s="8" t="s">
        <v>3</v>
      </c>
      <c r="C6" s="9" t="s">
        <v>4</v>
      </c>
      <c r="D6" s="10" t="s">
        <v>5</v>
      </c>
      <c r="E6" s="10" t="s">
        <v>6</v>
      </c>
      <c r="F6" s="10" t="s">
        <v>7</v>
      </c>
    </row>
    <row r="7" spans="1:12" x14ac:dyDescent="0.25">
      <c r="A7" s="96" t="s">
        <v>8</v>
      </c>
      <c r="B7" s="97"/>
      <c r="C7" s="98"/>
      <c r="D7" s="11">
        <f>D8+D10+D13+D18+D26+D28+D32+D40+D43+D45+D50+D59+D66+D75+D78</f>
        <v>34695346</v>
      </c>
      <c r="E7" s="72">
        <f t="shared" ref="E7:F7" si="0">E8+E10+E13+E18+E26+E28+E32+E40+E43+E45+E50+E59+E66+E75+E78</f>
        <v>13479494</v>
      </c>
      <c r="F7" s="72">
        <f t="shared" si="0"/>
        <v>18979494</v>
      </c>
      <c r="H7" s="12"/>
      <c r="I7" s="84"/>
      <c r="J7" s="60"/>
      <c r="K7" s="60"/>
      <c r="L7" s="60"/>
    </row>
    <row r="8" spans="1:12" s="26" customFormat="1" x14ac:dyDescent="0.25">
      <c r="A8" s="86" t="s">
        <v>82</v>
      </c>
      <c r="B8" s="87"/>
      <c r="C8" s="88"/>
      <c r="D8" s="13">
        <f>D9</f>
        <v>225444</v>
      </c>
      <c r="E8" s="73">
        <f t="shared" ref="E8:F8" si="1">E9</f>
        <v>155444</v>
      </c>
      <c r="F8" s="73">
        <f t="shared" si="1"/>
        <v>155444</v>
      </c>
      <c r="H8" s="69"/>
      <c r="I8" s="70"/>
      <c r="J8" s="71"/>
      <c r="K8" s="71"/>
      <c r="L8" s="71"/>
    </row>
    <row r="9" spans="1:12" s="26" customFormat="1" x14ac:dyDescent="0.25">
      <c r="A9" s="80">
        <v>1</v>
      </c>
      <c r="B9" s="77"/>
      <c r="C9" s="74" t="s">
        <v>85</v>
      </c>
      <c r="D9" s="75">
        <f>70000+155444</f>
        <v>225444</v>
      </c>
      <c r="E9" s="75">
        <v>155444</v>
      </c>
      <c r="F9" s="75">
        <v>155444</v>
      </c>
      <c r="H9" s="69"/>
      <c r="I9" s="70"/>
      <c r="J9" s="71"/>
      <c r="K9" s="71"/>
      <c r="L9" s="71"/>
    </row>
    <row r="10" spans="1:12" x14ac:dyDescent="0.25">
      <c r="A10" s="86" t="s">
        <v>10</v>
      </c>
      <c r="B10" s="87"/>
      <c r="C10" s="88"/>
      <c r="D10" s="13">
        <f>D11+D12</f>
        <v>212000</v>
      </c>
      <c r="E10" s="13">
        <f t="shared" ref="E10:F10" si="2">E11+E12</f>
        <v>147000</v>
      </c>
      <c r="F10" s="13">
        <f t="shared" si="2"/>
        <v>147000</v>
      </c>
      <c r="J10" s="61"/>
      <c r="K10" s="4"/>
      <c r="L10" s="4"/>
    </row>
    <row r="11" spans="1:12" x14ac:dyDescent="0.25">
      <c r="A11" s="14">
        <f>A9+1</f>
        <v>2</v>
      </c>
      <c r="B11" s="15"/>
      <c r="C11" s="17" t="s">
        <v>58</v>
      </c>
      <c r="D11" s="16">
        <v>65000</v>
      </c>
      <c r="E11" s="16">
        <v>0</v>
      </c>
      <c r="F11" s="16">
        <v>0</v>
      </c>
    </row>
    <row r="12" spans="1:12" s="26" customFormat="1" x14ac:dyDescent="0.25">
      <c r="A12" s="62">
        <f>A11+1</f>
        <v>3</v>
      </c>
      <c r="B12" s="63"/>
      <c r="C12" s="65" t="s">
        <v>81</v>
      </c>
      <c r="D12" s="34">
        <v>147000</v>
      </c>
      <c r="E12" s="34">
        <v>147000</v>
      </c>
      <c r="F12" s="34">
        <v>147000</v>
      </c>
      <c r="J12" s="66"/>
      <c r="K12" s="66"/>
      <c r="L12" s="66"/>
    </row>
    <row r="13" spans="1:12" x14ac:dyDescent="0.25">
      <c r="A13" s="93" t="s">
        <v>11</v>
      </c>
      <c r="B13" s="93"/>
      <c r="C13" s="93"/>
      <c r="D13" s="13">
        <f>SUM(D14:D17)</f>
        <v>1225000</v>
      </c>
      <c r="E13" s="13">
        <f t="shared" ref="E13:F13" si="3">SUM(E14:E17)</f>
        <v>500000</v>
      </c>
      <c r="F13" s="13">
        <f t="shared" si="3"/>
        <v>500000</v>
      </c>
    </row>
    <row r="14" spans="1:12" x14ac:dyDescent="0.25">
      <c r="A14" s="14">
        <f>A12+1</f>
        <v>4</v>
      </c>
      <c r="B14" s="15"/>
      <c r="C14" s="18" t="s">
        <v>12</v>
      </c>
      <c r="D14" s="16">
        <v>70000</v>
      </c>
      <c r="E14" s="16">
        <v>0</v>
      </c>
      <c r="F14" s="16">
        <v>0</v>
      </c>
    </row>
    <row r="15" spans="1:12" x14ac:dyDescent="0.25">
      <c r="A15" s="14">
        <f>A14+1</f>
        <v>5</v>
      </c>
      <c r="B15" s="15"/>
      <c r="C15" s="18" t="s">
        <v>13</v>
      </c>
      <c r="D15" s="16">
        <v>500000</v>
      </c>
      <c r="E15" s="16">
        <v>500000</v>
      </c>
      <c r="F15" s="16">
        <v>500000</v>
      </c>
    </row>
    <row r="16" spans="1:12" x14ac:dyDescent="0.25">
      <c r="A16" s="14">
        <f t="shared" ref="A16:A17" si="4">A15+1</f>
        <v>6</v>
      </c>
      <c r="B16" s="19"/>
      <c r="C16" s="18" t="s">
        <v>14</v>
      </c>
      <c r="D16" s="16">
        <v>55000</v>
      </c>
      <c r="E16" s="16">
        <v>0</v>
      </c>
      <c r="F16" s="16">
        <v>0</v>
      </c>
    </row>
    <row r="17" spans="1:6" ht="31.5" x14ac:dyDescent="0.25">
      <c r="A17" s="14">
        <f t="shared" si="4"/>
        <v>7</v>
      </c>
      <c r="B17" s="19"/>
      <c r="C17" s="18" t="s">
        <v>59</v>
      </c>
      <c r="D17" s="16">
        <v>600000</v>
      </c>
      <c r="E17" s="16">
        <v>0</v>
      </c>
      <c r="F17" s="16">
        <v>0</v>
      </c>
    </row>
    <row r="18" spans="1:6" x14ac:dyDescent="0.25">
      <c r="A18" s="86" t="s">
        <v>15</v>
      </c>
      <c r="B18" s="87"/>
      <c r="C18" s="88"/>
      <c r="D18" s="20">
        <f>SUM(D19:D25)</f>
        <v>250000</v>
      </c>
      <c r="E18" s="20">
        <f t="shared" ref="E18:F18" si="5">SUM(E19:E25)</f>
        <v>1100000</v>
      </c>
      <c r="F18" s="20">
        <f t="shared" si="5"/>
        <v>1100000</v>
      </c>
    </row>
    <row r="19" spans="1:6" x14ac:dyDescent="0.25">
      <c r="A19" s="14">
        <f>A17+1</f>
        <v>8</v>
      </c>
      <c r="B19" s="15"/>
      <c r="C19" s="21" t="s">
        <v>16</v>
      </c>
      <c r="D19" s="16">
        <v>250000</v>
      </c>
      <c r="E19" s="16">
        <v>0</v>
      </c>
      <c r="F19" s="16">
        <v>0</v>
      </c>
    </row>
    <row r="20" spans="1:6" x14ac:dyDescent="0.25">
      <c r="A20" s="14">
        <f>A19+1</f>
        <v>9</v>
      </c>
      <c r="B20" s="15"/>
      <c r="C20" s="59" t="s">
        <v>60</v>
      </c>
      <c r="D20" s="16">
        <v>0</v>
      </c>
      <c r="E20" s="16">
        <v>487770</v>
      </c>
      <c r="F20" s="16">
        <v>487770</v>
      </c>
    </row>
    <row r="21" spans="1:6" x14ac:dyDescent="0.25">
      <c r="A21" s="14">
        <f t="shared" ref="A21:A25" si="6">A20+1</f>
        <v>10</v>
      </c>
      <c r="B21" s="15"/>
      <c r="C21" s="59" t="s">
        <v>61</v>
      </c>
      <c r="D21" s="16">
        <v>0</v>
      </c>
      <c r="E21" s="16">
        <v>121901</v>
      </c>
      <c r="F21" s="16">
        <v>121901</v>
      </c>
    </row>
    <row r="22" spans="1:6" ht="31.5" x14ac:dyDescent="0.25">
      <c r="A22" s="14">
        <f t="shared" si="6"/>
        <v>11</v>
      </c>
      <c r="B22" s="15"/>
      <c r="C22" s="59" t="s">
        <v>62</v>
      </c>
      <c r="D22" s="16">
        <v>0</v>
      </c>
      <c r="E22" s="16">
        <v>226000</v>
      </c>
      <c r="F22" s="16">
        <v>226000</v>
      </c>
    </row>
    <row r="23" spans="1:6" x14ac:dyDescent="0.25">
      <c r="A23" s="14">
        <f t="shared" si="6"/>
        <v>12</v>
      </c>
      <c r="B23" s="15"/>
      <c r="C23" s="59" t="s">
        <v>63</v>
      </c>
      <c r="D23" s="16">
        <v>0</v>
      </c>
      <c r="E23" s="16">
        <v>57489</v>
      </c>
      <c r="F23" s="16">
        <v>57489</v>
      </c>
    </row>
    <row r="24" spans="1:6" x14ac:dyDescent="0.25">
      <c r="A24" s="14">
        <f t="shared" si="6"/>
        <v>13</v>
      </c>
      <c r="B24" s="15"/>
      <c r="C24" s="59" t="s">
        <v>64</v>
      </c>
      <c r="D24" s="16">
        <v>0</v>
      </c>
      <c r="E24" s="16">
        <v>22000</v>
      </c>
      <c r="F24" s="16">
        <v>22000</v>
      </c>
    </row>
    <row r="25" spans="1:6" ht="31.5" x14ac:dyDescent="0.25">
      <c r="A25" s="14">
        <f t="shared" si="6"/>
        <v>14</v>
      </c>
      <c r="B25" s="15"/>
      <c r="C25" s="59" t="s">
        <v>65</v>
      </c>
      <c r="D25" s="16">
        <v>0</v>
      </c>
      <c r="E25" s="16">
        <v>184840</v>
      </c>
      <c r="F25" s="16">
        <v>184840</v>
      </c>
    </row>
    <row r="26" spans="1:6" x14ac:dyDescent="0.25">
      <c r="A26" s="86" t="s">
        <v>17</v>
      </c>
      <c r="B26" s="87"/>
      <c r="C26" s="88"/>
      <c r="D26" s="20">
        <f>D27</f>
        <v>1500000</v>
      </c>
      <c r="E26" s="20">
        <f t="shared" ref="E26:F26" si="7">E27</f>
        <v>1500000</v>
      </c>
      <c r="F26" s="20">
        <f t="shared" si="7"/>
        <v>1500000</v>
      </c>
    </row>
    <row r="27" spans="1:6" s="26" customFormat="1" ht="31.5" x14ac:dyDescent="0.25">
      <c r="A27" s="22">
        <f>A25+1</f>
        <v>15</v>
      </c>
      <c r="B27" s="23"/>
      <c r="C27" s="24" t="s">
        <v>18</v>
      </c>
      <c r="D27" s="25">
        <v>1500000</v>
      </c>
      <c r="E27" s="25">
        <v>1500000</v>
      </c>
      <c r="F27" s="25">
        <v>1500000</v>
      </c>
    </row>
    <row r="28" spans="1:6" x14ac:dyDescent="0.25">
      <c r="A28" s="86" t="s">
        <v>19</v>
      </c>
      <c r="B28" s="87"/>
      <c r="C28" s="88"/>
      <c r="D28" s="20">
        <f>D29+D30+D31</f>
        <v>500000</v>
      </c>
      <c r="E28" s="20">
        <f t="shared" ref="E28:F28" si="8">E29+E30+E31</f>
        <v>500000</v>
      </c>
      <c r="F28" s="20">
        <f t="shared" si="8"/>
        <v>500000</v>
      </c>
    </row>
    <row r="29" spans="1:6" x14ac:dyDescent="0.25">
      <c r="A29" s="14">
        <f>A27+1</f>
        <v>16</v>
      </c>
      <c r="B29" s="2" t="s">
        <v>20</v>
      </c>
      <c r="C29" s="27" t="s">
        <v>21</v>
      </c>
      <c r="D29" s="16">
        <v>413488</v>
      </c>
      <c r="E29" s="16">
        <v>375913</v>
      </c>
      <c r="F29" s="16">
        <v>0</v>
      </c>
    </row>
    <row r="30" spans="1:6" x14ac:dyDescent="0.25">
      <c r="A30" s="14">
        <f>A29+1</f>
        <v>17</v>
      </c>
      <c r="B30" s="28" t="s">
        <v>22</v>
      </c>
      <c r="C30" s="29" t="s">
        <v>23</v>
      </c>
      <c r="D30" s="16">
        <v>0</v>
      </c>
      <c r="E30" s="16">
        <v>0</v>
      </c>
      <c r="F30" s="16">
        <v>500000</v>
      </c>
    </row>
    <row r="31" spans="1:6" ht="31.5" x14ac:dyDescent="0.25">
      <c r="A31" s="14">
        <f>A30+1</f>
        <v>18</v>
      </c>
      <c r="B31" s="15" t="s">
        <v>24</v>
      </c>
      <c r="C31" s="17" t="s">
        <v>25</v>
      </c>
      <c r="D31" s="30">
        <v>86512</v>
      </c>
      <c r="E31" s="30">
        <v>124087</v>
      </c>
      <c r="F31" s="30">
        <v>0</v>
      </c>
    </row>
    <row r="32" spans="1:6" x14ac:dyDescent="0.25">
      <c r="A32" s="86" t="s">
        <v>26</v>
      </c>
      <c r="B32" s="87"/>
      <c r="C32" s="88"/>
      <c r="D32" s="31">
        <f>SUM(D33:D39)</f>
        <v>11975717</v>
      </c>
      <c r="E32" s="31">
        <f t="shared" ref="E32:F32" si="9">SUM(E33:E39)</f>
        <v>3799000</v>
      </c>
      <c r="F32" s="31">
        <f t="shared" si="9"/>
        <v>7799000</v>
      </c>
    </row>
    <row r="33" spans="1:6" s="26" customFormat="1" x14ac:dyDescent="0.25">
      <c r="A33" s="22">
        <f>A31+1</f>
        <v>19</v>
      </c>
      <c r="B33" s="32"/>
      <c r="C33" s="33" t="s">
        <v>27</v>
      </c>
      <c r="D33" s="34">
        <v>2398797</v>
      </c>
      <c r="E33" s="35">
        <v>2399000</v>
      </c>
      <c r="F33" s="35">
        <v>2399000</v>
      </c>
    </row>
    <row r="34" spans="1:6" s="26" customFormat="1" x14ac:dyDescent="0.25">
      <c r="A34" s="22">
        <f>A33+1</f>
        <v>20</v>
      </c>
      <c r="B34" s="32"/>
      <c r="C34" s="33" t="s">
        <v>28</v>
      </c>
      <c r="D34" s="34">
        <v>1050000</v>
      </c>
      <c r="E34" s="35">
        <v>1400000</v>
      </c>
      <c r="F34" s="35">
        <v>1400000</v>
      </c>
    </row>
    <row r="35" spans="1:6" s="26" customFormat="1" x14ac:dyDescent="0.25">
      <c r="A35" s="22">
        <f t="shared" ref="A35:A39" si="10">A34+1</f>
        <v>21</v>
      </c>
      <c r="B35" s="32"/>
      <c r="C35" s="36" t="s">
        <v>58</v>
      </c>
      <c r="D35" s="35">
        <f>335000+15000</f>
        <v>350000</v>
      </c>
      <c r="E35" s="35">
        <v>0</v>
      </c>
      <c r="F35" s="35">
        <v>0</v>
      </c>
    </row>
    <row r="36" spans="1:6" s="26" customFormat="1" ht="31.5" x14ac:dyDescent="0.25">
      <c r="A36" s="22">
        <f t="shared" si="10"/>
        <v>22</v>
      </c>
      <c r="B36" s="32"/>
      <c r="C36" s="37" t="s">
        <v>29</v>
      </c>
      <c r="D36" s="34">
        <v>551203</v>
      </c>
      <c r="E36" s="35">
        <v>0</v>
      </c>
      <c r="F36" s="35">
        <v>0</v>
      </c>
    </row>
    <row r="37" spans="1:6" s="26" customFormat="1" x14ac:dyDescent="0.25">
      <c r="A37" s="22">
        <f t="shared" si="10"/>
        <v>23</v>
      </c>
      <c r="B37" s="32"/>
      <c r="C37" s="36" t="s">
        <v>30</v>
      </c>
      <c r="D37" s="34">
        <v>5900000</v>
      </c>
      <c r="E37" s="34">
        <v>0</v>
      </c>
      <c r="F37" s="34">
        <v>4000000</v>
      </c>
    </row>
    <row r="38" spans="1:6" s="26" customFormat="1" x14ac:dyDescent="0.25">
      <c r="A38" s="22">
        <f t="shared" si="10"/>
        <v>24</v>
      </c>
      <c r="B38" s="32"/>
      <c r="C38" s="36" t="s">
        <v>67</v>
      </c>
      <c r="D38" s="34">
        <v>1200000</v>
      </c>
      <c r="E38" s="35">
        <v>0</v>
      </c>
      <c r="F38" s="35">
        <v>0</v>
      </c>
    </row>
    <row r="39" spans="1:6" s="26" customFormat="1" x14ac:dyDescent="0.25">
      <c r="A39" s="22">
        <f t="shared" si="10"/>
        <v>25</v>
      </c>
      <c r="B39" s="38"/>
      <c r="C39" s="39" t="s">
        <v>31</v>
      </c>
      <c r="D39" s="34">
        <v>525717</v>
      </c>
      <c r="E39" s="35">
        <v>0</v>
      </c>
      <c r="F39" s="35">
        <v>0</v>
      </c>
    </row>
    <row r="40" spans="1:6" x14ac:dyDescent="0.25">
      <c r="A40" s="86" t="s">
        <v>32</v>
      </c>
      <c r="B40" s="87"/>
      <c r="C40" s="88"/>
      <c r="D40" s="31">
        <f>D41+D42</f>
        <v>4000000</v>
      </c>
      <c r="E40" s="31">
        <f t="shared" ref="E40:F40" si="11">E41+E42</f>
        <v>1500000</v>
      </c>
      <c r="F40" s="31">
        <f t="shared" si="11"/>
        <v>1500000</v>
      </c>
    </row>
    <row r="41" spans="1:6" s="26" customFormat="1" x14ac:dyDescent="0.25">
      <c r="A41" s="22">
        <f>A39+1</f>
        <v>26</v>
      </c>
      <c r="B41" s="38"/>
      <c r="C41" s="40" t="s">
        <v>33</v>
      </c>
      <c r="D41" s="34">
        <v>2500000</v>
      </c>
      <c r="E41" s="34">
        <v>0</v>
      </c>
      <c r="F41" s="34">
        <v>0</v>
      </c>
    </row>
    <row r="42" spans="1:6" s="26" customFormat="1" ht="110.25" x14ac:dyDescent="0.25">
      <c r="A42" s="22">
        <f>A41+1</f>
        <v>27</v>
      </c>
      <c r="B42" s="38"/>
      <c r="C42" s="39" t="s">
        <v>34</v>
      </c>
      <c r="D42" s="34">
        <v>1500000</v>
      </c>
      <c r="E42" s="34">
        <v>1500000</v>
      </c>
      <c r="F42" s="34">
        <v>1500000</v>
      </c>
    </row>
    <row r="43" spans="1:6" s="26" customFormat="1" x14ac:dyDescent="0.25">
      <c r="A43" s="86" t="s">
        <v>70</v>
      </c>
      <c r="B43" s="87"/>
      <c r="C43" s="88"/>
      <c r="D43" s="31">
        <f>D44</f>
        <v>4000000</v>
      </c>
      <c r="E43" s="31">
        <f t="shared" ref="E43:F43" si="12">E44</f>
        <v>0</v>
      </c>
      <c r="F43" s="31">
        <f t="shared" si="12"/>
        <v>0</v>
      </c>
    </row>
    <row r="44" spans="1:6" s="26" customFormat="1" x14ac:dyDescent="0.25">
      <c r="A44" s="62">
        <f>A42+1</f>
        <v>28</v>
      </c>
      <c r="B44" s="63"/>
      <c r="C44" s="67" t="s">
        <v>83</v>
      </c>
      <c r="D44" s="34">
        <v>4000000</v>
      </c>
      <c r="E44" s="34"/>
      <c r="F44" s="34"/>
    </row>
    <row r="45" spans="1:6" x14ac:dyDescent="0.25">
      <c r="A45" s="86" t="s">
        <v>35</v>
      </c>
      <c r="B45" s="87"/>
      <c r="C45" s="88"/>
      <c r="D45" s="31">
        <f>D46+D47+D48+D49</f>
        <v>2338000</v>
      </c>
      <c r="E45" s="31">
        <f t="shared" ref="E45:F45" si="13">E46+E47+E48+E49</f>
        <v>2013000</v>
      </c>
      <c r="F45" s="31">
        <f t="shared" si="13"/>
        <v>2013000</v>
      </c>
    </row>
    <row r="46" spans="1:6" x14ac:dyDescent="0.25">
      <c r="A46" s="14">
        <f>A44+1</f>
        <v>29</v>
      </c>
      <c r="B46" s="15"/>
      <c r="C46" s="41" t="s">
        <v>36</v>
      </c>
      <c r="D46" s="16">
        <v>1600000</v>
      </c>
      <c r="E46" s="16">
        <v>1600000</v>
      </c>
      <c r="F46" s="16">
        <v>1600000</v>
      </c>
    </row>
    <row r="47" spans="1:6" ht="31.5" x14ac:dyDescent="0.25">
      <c r="A47" s="14">
        <f>A46+1</f>
        <v>30</v>
      </c>
      <c r="B47" s="15"/>
      <c r="C47" s="41" t="s">
        <v>37</v>
      </c>
      <c r="D47" s="16">
        <v>400000</v>
      </c>
      <c r="E47" s="16">
        <v>400000</v>
      </c>
      <c r="F47" s="16">
        <v>400000</v>
      </c>
    </row>
    <row r="48" spans="1:6" s="26" customFormat="1" x14ac:dyDescent="0.25">
      <c r="A48" s="62">
        <f>A47+1</f>
        <v>31</v>
      </c>
      <c r="B48" s="63"/>
      <c r="C48" s="67" t="s">
        <v>58</v>
      </c>
      <c r="D48" s="34">
        <f>205000+60000+60000</f>
        <v>325000</v>
      </c>
      <c r="E48" s="34">
        <v>0</v>
      </c>
      <c r="F48" s="34">
        <v>0</v>
      </c>
    </row>
    <row r="49" spans="1:6" s="26" customFormat="1" x14ac:dyDescent="0.25">
      <c r="A49" s="62">
        <f>A48+1</f>
        <v>32</v>
      </c>
      <c r="B49" s="63"/>
      <c r="C49" s="67" t="s">
        <v>80</v>
      </c>
      <c r="D49" s="34">
        <v>13000</v>
      </c>
      <c r="E49" s="34">
        <v>13000</v>
      </c>
      <c r="F49" s="34">
        <v>13000</v>
      </c>
    </row>
    <row r="50" spans="1:6" x14ac:dyDescent="0.25">
      <c r="A50" s="86" t="s">
        <v>38</v>
      </c>
      <c r="B50" s="87"/>
      <c r="C50" s="88"/>
      <c r="D50" s="31">
        <f>SUM(D51:D58)</f>
        <v>2544485</v>
      </c>
      <c r="E50" s="76">
        <f t="shared" ref="E50:F50" si="14">SUM(E51:E58)</f>
        <v>1000000</v>
      </c>
      <c r="F50" s="76">
        <f t="shared" si="14"/>
        <v>1000000</v>
      </c>
    </row>
    <row r="51" spans="1:6" s="44" customFormat="1" x14ac:dyDescent="0.25">
      <c r="A51" s="42">
        <f>A49+1</f>
        <v>33</v>
      </c>
      <c r="B51" s="33"/>
      <c r="C51" s="43" t="s">
        <v>58</v>
      </c>
      <c r="D51" s="35">
        <v>65000</v>
      </c>
      <c r="E51" s="35">
        <v>0</v>
      </c>
      <c r="F51" s="79">
        <v>0</v>
      </c>
    </row>
    <row r="52" spans="1:6" s="44" customFormat="1" x14ac:dyDescent="0.25">
      <c r="A52" s="42">
        <f>A51+1</f>
        <v>34</v>
      </c>
      <c r="B52" s="33"/>
      <c r="C52" s="43" t="s">
        <v>39</v>
      </c>
      <c r="D52" s="35">
        <v>1053455</v>
      </c>
      <c r="E52" s="79">
        <v>0</v>
      </c>
      <c r="F52" s="79">
        <v>0</v>
      </c>
    </row>
    <row r="53" spans="1:6" s="44" customFormat="1" x14ac:dyDescent="0.25">
      <c r="A53" s="42">
        <f t="shared" ref="A53:A56" si="15">A52+1</f>
        <v>35</v>
      </c>
      <c r="B53" s="33"/>
      <c r="C53" s="24" t="s">
        <v>40</v>
      </c>
      <c r="D53" s="35">
        <v>15000</v>
      </c>
      <c r="E53" s="79">
        <v>0</v>
      </c>
      <c r="F53" s="79">
        <v>0</v>
      </c>
    </row>
    <row r="54" spans="1:6" s="44" customFormat="1" x14ac:dyDescent="0.25">
      <c r="A54" s="42">
        <f t="shared" si="15"/>
        <v>36</v>
      </c>
      <c r="B54" s="33"/>
      <c r="C54" s="43" t="s">
        <v>41</v>
      </c>
      <c r="D54" s="35">
        <v>160000</v>
      </c>
      <c r="E54" s="79">
        <v>0</v>
      </c>
      <c r="F54" s="79">
        <v>0</v>
      </c>
    </row>
    <row r="55" spans="1:6" s="44" customFormat="1" x14ac:dyDescent="0.25">
      <c r="A55" s="42">
        <f t="shared" si="15"/>
        <v>37</v>
      </c>
      <c r="B55" s="33"/>
      <c r="C55" s="43" t="s">
        <v>42</v>
      </c>
      <c r="D55" s="35">
        <v>64955</v>
      </c>
      <c r="E55" s="79">
        <v>0</v>
      </c>
      <c r="F55" s="79">
        <v>0</v>
      </c>
    </row>
    <row r="56" spans="1:6" s="44" customFormat="1" x14ac:dyDescent="0.25">
      <c r="A56" s="42">
        <f t="shared" si="15"/>
        <v>38</v>
      </c>
      <c r="B56" s="33"/>
      <c r="C56" s="43" t="s">
        <v>43</v>
      </c>
      <c r="D56" s="35">
        <v>136075</v>
      </c>
      <c r="E56" s="79">
        <v>0</v>
      </c>
      <c r="F56" s="79">
        <v>0</v>
      </c>
    </row>
    <row r="57" spans="1:6" s="44" customFormat="1" x14ac:dyDescent="0.25">
      <c r="A57" s="42">
        <f>A56+1</f>
        <v>39</v>
      </c>
      <c r="B57" s="33"/>
      <c r="C57" s="43" t="s">
        <v>69</v>
      </c>
      <c r="D57" s="35">
        <v>1000000</v>
      </c>
      <c r="E57" s="35">
        <v>1000000</v>
      </c>
      <c r="F57" s="35">
        <v>1000000</v>
      </c>
    </row>
    <row r="58" spans="1:6" s="83" customFormat="1" ht="31.5" x14ac:dyDescent="0.25">
      <c r="A58" s="82">
        <f>A57+1</f>
        <v>40</v>
      </c>
      <c r="B58" s="78"/>
      <c r="C58" s="81" t="s">
        <v>84</v>
      </c>
      <c r="D58" s="79">
        <v>50000</v>
      </c>
      <c r="E58" s="79">
        <v>0</v>
      </c>
      <c r="F58" s="79">
        <v>0</v>
      </c>
    </row>
    <row r="59" spans="1:6" x14ac:dyDescent="0.25">
      <c r="A59" s="86" t="s">
        <v>44</v>
      </c>
      <c r="B59" s="87"/>
      <c r="C59" s="88"/>
      <c r="D59" s="31">
        <f>D60+D61+D62+D63+D64+D65</f>
        <v>2669650</v>
      </c>
      <c r="E59" s="31">
        <f t="shared" ref="E59:F59" si="16">E60+E61+E62+E63+E64+E65</f>
        <v>0</v>
      </c>
      <c r="F59" s="31">
        <f t="shared" si="16"/>
        <v>0</v>
      </c>
    </row>
    <row r="60" spans="1:6" s="26" customFormat="1" x14ac:dyDescent="0.25">
      <c r="A60" s="22">
        <f>A58+1</f>
        <v>41</v>
      </c>
      <c r="B60" s="32"/>
      <c r="C60" s="33" t="s">
        <v>45</v>
      </c>
      <c r="D60" s="34">
        <v>332000</v>
      </c>
      <c r="E60" s="34">
        <v>0</v>
      </c>
      <c r="F60" s="34">
        <v>0</v>
      </c>
    </row>
    <row r="61" spans="1:6" s="26" customFormat="1" x14ac:dyDescent="0.25">
      <c r="A61" s="22">
        <f>A60+1</f>
        <v>42</v>
      </c>
      <c r="B61" s="32"/>
      <c r="C61" s="33" t="s">
        <v>46</v>
      </c>
      <c r="D61" s="34">
        <v>120000</v>
      </c>
      <c r="E61" s="34">
        <v>0</v>
      </c>
      <c r="F61" s="34">
        <v>0</v>
      </c>
    </row>
    <row r="62" spans="1:6" s="26" customFormat="1" x14ac:dyDescent="0.25">
      <c r="A62" s="22">
        <f t="shared" ref="A62:A65" si="17">A61+1</f>
        <v>43</v>
      </c>
      <c r="B62" s="63"/>
      <c r="C62" s="64" t="s">
        <v>9</v>
      </c>
      <c r="D62" s="34">
        <v>800000</v>
      </c>
      <c r="E62" s="34">
        <v>0</v>
      </c>
      <c r="F62" s="34">
        <v>0</v>
      </c>
    </row>
    <row r="63" spans="1:6" s="26" customFormat="1" x14ac:dyDescent="0.25">
      <c r="A63" s="22">
        <f t="shared" si="17"/>
        <v>44</v>
      </c>
      <c r="B63" s="63"/>
      <c r="C63" s="64" t="s">
        <v>71</v>
      </c>
      <c r="D63" s="34">
        <v>900000</v>
      </c>
      <c r="E63" s="34">
        <v>0</v>
      </c>
      <c r="F63" s="34">
        <v>0</v>
      </c>
    </row>
    <row r="64" spans="1:6" s="26" customFormat="1" ht="31.5" x14ac:dyDescent="0.25">
      <c r="A64" s="22">
        <f t="shared" si="17"/>
        <v>45</v>
      </c>
      <c r="B64" s="63"/>
      <c r="C64" s="99" t="s">
        <v>72</v>
      </c>
      <c r="D64" s="34">
        <v>425699</v>
      </c>
      <c r="E64" s="34">
        <v>0</v>
      </c>
      <c r="F64" s="34">
        <v>0</v>
      </c>
    </row>
    <row r="65" spans="1:6" s="26" customFormat="1" x14ac:dyDescent="0.25">
      <c r="A65" s="22">
        <f t="shared" si="17"/>
        <v>46</v>
      </c>
      <c r="B65" s="63"/>
      <c r="C65" s="68" t="s">
        <v>73</v>
      </c>
      <c r="D65" s="34">
        <v>91951</v>
      </c>
      <c r="E65" s="34">
        <v>0</v>
      </c>
      <c r="F65" s="34">
        <v>0</v>
      </c>
    </row>
    <row r="66" spans="1:6" x14ac:dyDescent="0.25">
      <c r="A66" s="86" t="s">
        <v>47</v>
      </c>
      <c r="B66" s="87"/>
      <c r="C66" s="88"/>
      <c r="D66" s="31">
        <f>SUM(D67:D74)</f>
        <v>2070000</v>
      </c>
      <c r="E66" s="31">
        <f>SUM(E67:E74)</f>
        <v>890000</v>
      </c>
      <c r="F66" s="31">
        <f t="shared" ref="F66" si="18">SUM(F67:F74)</f>
        <v>2390000</v>
      </c>
    </row>
    <row r="67" spans="1:6" ht="31.5" x14ac:dyDescent="0.25">
      <c r="A67" s="14">
        <f>A65+1</f>
        <v>47</v>
      </c>
      <c r="B67" s="15"/>
      <c r="C67" s="45" t="s">
        <v>68</v>
      </c>
      <c r="D67" s="16">
        <f>280000+540000</f>
        <v>820000</v>
      </c>
      <c r="E67" s="16">
        <v>0</v>
      </c>
      <c r="F67" s="16">
        <v>0</v>
      </c>
    </row>
    <row r="68" spans="1:6" x14ac:dyDescent="0.25">
      <c r="A68" s="14">
        <f>A67+1</f>
        <v>48</v>
      </c>
      <c r="B68" s="15"/>
      <c r="C68" s="45" t="s">
        <v>48</v>
      </c>
      <c r="D68" s="16">
        <v>1000000</v>
      </c>
      <c r="E68" s="16">
        <v>0</v>
      </c>
      <c r="F68" s="16">
        <v>0</v>
      </c>
    </row>
    <row r="69" spans="1:6" s="26" customFormat="1" x14ac:dyDescent="0.25">
      <c r="A69" s="14">
        <f>A68+1</f>
        <v>49</v>
      </c>
      <c r="B69" s="63"/>
      <c r="C69" s="39" t="s">
        <v>74</v>
      </c>
      <c r="D69" s="34">
        <v>250000</v>
      </c>
      <c r="E69" s="34">
        <v>250000</v>
      </c>
      <c r="F69" s="34">
        <v>250000</v>
      </c>
    </row>
    <row r="70" spans="1:6" s="26" customFormat="1" x14ac:dyDescent="0.25">
      <c r="A70" s="14">
        <f>A69+1</f>
        <v>50</v>
      </c>
      <c r="B70" s="63"/>
      <c r="C70" s="39" t="s">
        <v>75</v>
      </c>
      <c r="D70" s="34">
        <v>0</v>
      </c>
      <c r="E70" s="34">
        <v>500000</v>
      </c>
      <c r="F70" s="34">
        <v>500000</v>
      </c>
    </row>
    <row r="71" spans="1:6" s="26" customFormat="1" x14ac:dyDescent="0.25">
      <c r="A71" s="14">
        <f t="shared" ref="A71:A74" si="19">A70+1</f>
        <v>51</v>
      </c>
      <c r="B71" s="63"/>
      <c r="C71" s="39" t="s">
        <v>76</v>
      </c>
      <c r="D71" s="34">
        <v>0</v>
      </c>
      <c r="E71" s="34">
        <v>140000</v>
      </c>
      <c r="F71" s="34">
        <v>140000</v>
      </c>
    </row>
    <row r="72" spans="1:6" s="26" customFormat="1" x14ac:dyDescent="0.25">
      <c r="A72" s="14">
        <f t="shared" si="19"/>
        <v>52</v>
      </c>
      <c r="B72" s="63"/>
      <c r="C72" s="39" t="s">
        <v>77</v>
      </c>
      <c r="D72" s="34">
        <v>0</v>
      </c>
      <c r="E72" s="34">
        <v>0</v>
      </c>
      <c r="F72" s="34">
        <v>500000</v>
      </c>
    </row>
    <row r="73" spans="1:6" s="26" customFormat="1" x14ac:dyDescent="0.25">
      <c r="A73" s="14">
        <f t="shared" si="19"/>
        <v>53</v>
      </c>
      <c r="B73" s="63"/>
      <c r="C73" s="39" t="s">
        <v>78</v>
      </c>
      <c r="D73" s="34">
        <v>0</v>
      </c>
      <c r="E73" s="34">
        <v>0</v>
      </c>
      <c r="F73" s="34">
        <v>500000</v>
      </c>
    </row>
    <row r="74" spans="1:6" s="26" customFormat="1" x14ac:dyDescent="0.25">
      <c r="A74" s="14">
        <f t="shared" si="19"/>
        <v>54</v>
      </c>
      <c r="B74" s="63"/>
      <c r="C74" s="39" t="s">
        <v>79</v>
      </c>
      <c r="D74" s="26">
        <v>0</v>
      </c>
      <c r="E74" s="34">
        <v>0</v>
      </c>
      <c r="F74" s="34">
        <v>500000</v>
      </c>
    </row>
    <row r="75" spans="1:6" x14ac:dyDescent="0.25">
      <c r="A75" s="86" t="s">
        <v>49</v>
      </c>
      <c r="B75" s="87"/>
      <c r="C75" s="88"/>
      <c r="D75" s="31">
        <f>D76+D77</f>
        <v>1085050</v>
      </c>
      <c r="E75" s="31">
        <f t="shared" ref="E75:F75" si="20">E76+E77</f>
        <v>375050</v>
      </c>
      <c r="F75" s="31">
        <f t="shared" si="20"/>
        <v>375050</v>
      </c>
    </row>
    <row r="76" spans="1:6" x14ac:dyDescent="0.25">
      <c r="A76" s="14">
        <f>A74+1</f>
        <v>55</v>
      </c>
      <c r="B76" s="46"/>
      <c r="C76" s="45" t="s">
        <v>50</v>
      </c>
      <c r="D76" s="16">
        <v>375050</v>
      </c>
      <c r="E76" s="16">
        <v>375050</v>
      </c>
      <c r="F76" s="16">
        <v>375050</v>
      </c>
    </row>
    <row r="77" spans="1:6" x14ac:dyDescent="0.25">
      <c r="A77" s="14">
        <f>A76+1</f>
        <v>56</v>
      </c>
      <c r="B77" s="15"/>
      <c r="C77" s="17" t="s">
        <v>51</v>
      </c>
      <c r="D77" s="47">
        <v>710000</v>
      </c>
      <c r="E77" s="47">
        <v>0</v>
      </c>
      <c r="F77" s="47">
        <v>0</v>
      </c>
    </row>
    <row r="78" spans="1:6" x14ac:dyDescent="0.25">
      <c r="A78" s="86" t="s">
        <v>52</v>
      </c>
      <c r="B78" s="87"/>
      <c r="C78" s="88"/>
      <c r="D78" s="31">
        <f>D79</f>
        <v>100000</v>
      </c>
      <c r="E78" s="31">
        <f t="shared" ref="E78:F78" si="21">E79</f>
        <v>0</v>
      </c>
      <c r="F78" s="31">
        <f t="shared" si="21"/>
        <v>0</v>
      </c>
    </row>
    <row r="79" spans="1:6" x14ac:dyDescent="0.25">
      <c r="A79" s="14">
        <f>A77+1</f>
        <v>57</v>
      </c>
      <c r="B79" s="46"/>
      <c r="C79" s="45" t="s">
        <v>53</v>
      </c>
      <c r="D79" s="16">
        <v>100000</v>
      </c>
      <c r="E79" s="16">
        <v>0</v>
      </c>
      <c r="F79" s="16">
        <v>0</v>
      </c>
    </row>
    <row r="80" spans="1:6" x14ac:dyDescent="0.25">
      <c r="A80" s="48"/>
      <c r="B80" s="49"/>
      <c r="C80" s="50"/>
      <c r="D80" s="51"/>
      <c r="E80" s="51"/>
      <c r="F80" s="51"/>
    </row>
    <row r="81" spans="1:12" x14ac:dyDescent="0.25">
      <c r="A81" s="48"/>
      <c r="B81" s="49"/>
      <c r="C81" s="50"/>
      <c r="D81" s="51"/>
      <c r="E81" s="51"/>
      <c r="F81" s="51"/>
    </row>
    <row r="84" spans="1:12" s="53" customFormat="1" ht="18.75" x14ac:dyDescent="0.2">
      <c r="A84" s="52"/>
      <c r="B84" s="89" t="s">
        <v>54</v>
      </c>
      <c r="C84" s="89"/>
      <c r="D84" s="90" t="s">
        <v>55</v>
      </c>
      <c r="E84" s="90"/>
      <c r="F84" s="90"/>
      <c r="L84" s="54"/>
    </row>
    <row r="85" spans="1:12" s="53" customFormat="1" x14ac:dyDescent="0.2">
      <c r="A85" s="52"/>
      <c r="B85" s="55"/>
      <c r="C85" s="55"/>
      <c r="D85" s="2"/>
      <c r="E85" s="2"/>
      <c r="F85" s="2"/>
      <c r="L85" s="54"/>
    </row>
    <row r="86" spans="1:12" s="53" customFormat="1" x14ac:dyDescent="0.2">
      <c r="A86" s="52"/>
      <c r="B86" s="55"/>
      <c r="C86" s="55"/>
      <c r="D86" s="2"/>
      <c r="E86" s="2"/>
      <c r="F86" s="2"/>
      <c r="L86" s="54"/>
    </row>
    <row r="87" spans="1:12" s="53" customFormat="1" x14ac:dyDescent="0.2">
      <c r="C87" s="55"/>
      <c r="D87" s="2"/>
      <c r="E87" s="2"/>
      <c r="F87" s="2"/>
      <c r="L87" s="54"/>
    </row>
    <row r="88" spans="1:12" s="53" customFormat="1" x14ac:dyDescent="0.2">
      <c r="A88" s="52"/>
      <c r="B88" s="55"/>
      <c r="C88" s="55"/>
      <c r="D88" s="2"/>
      <c r="E88" s="2"/>
      <c r="F88" s="2"/>
      <c r="L88" s="54"/>
    </row>
    <row r="89" spans="1:12" s="53" customFormat="1" x14ac:dyDescent="0.2">
      <c r="A89" s="52"/>
      <c r="B89" s="55"/>
      <c r="C89" s="55"/>
      <c r="D89" s="2"/>
      <c r="E89" s="2"/>
      <c r="F89" s="2"/>
      <c r="L89" s="54"/>
    </row>
    <row r="90" spans="1:12" s="53" customFormat="1" x14ac:dyDescent="0.2">
      <c r="A90" s="91" t="s">
        <v>56</v>
      </c>
      <c r="B90" s="91"/>
      <c r="C90" s="55"/>
      <c r="D90" s="2"/>
      <c r="E90" s="2"/>
      <c r="F90" s="2"/>
      <c r="L90" s="54"/>
    </row>
    <row r="91" spans="1:12" s="53" customFormat="1" ht="25.5" customHeight="1" x14ac:dyDescent="0.2">
      <c r="A91" s="92" t="s">
        <v>57</v>
      </c>
      <c r="B91" s="91"/>
      <c r="C91" s="55"/>
      <c r="D91" s="2"/>
      <c r="E91" s="2"/>
      <c r="F91" s="2"/>
      <c r="L91" s="54"/>
    </row>
    <row r="92" spans="1:12" s="53" customFormat="1" x14ac:dyDescent="0.2">
      <c r="A92" s="52"/>
      <c r="B92" s="55"/>
      <c r="C92" s="55"/>
      <c r="D92" s="2"/>
      <c r="E92" s="2"/>
      <c r="F92" s="2"/>
      <c r="L92" s="54"/>
    </row>
    <row r="94" spans="1:12" x14ac:dyDescent="0.25">
      <c r="A94" s="56"/>
      <c r="B94" s="57"/>
      <c r="C94" s="58"/>
    </row>
    <row r="95" spans="1:12" x14ac:dyDescent="0.25">
      <c r="A95" s="56"/>
      <c r="B95" s="57"/>
      <c r="C95" s="58"/>
    </row>
    <row r="96" spans="1:12" ht="27.75" customHeight="1" x14ac:dyDescent="0.25">
      <c r="A96" s="85"/>
      <c r="B96" s="85"/>
      <c r="C96" s="85"/>
    </row>
  </sheetData>
  <mergeCells count="23">
    <mergeCell ref="A8:C8"/>
    <mergeCell ref="A10:C10"/>
    <mergeCell ref="D2:F2"/>
    <mergeCell ref="A4:F4"/>
    <mergeCell ref="A7:C7"/>
    <mergeCell ref="A40:C40"/>
    <mergeCell ref="A45:C45"/>
    <mergeCell ref="A50:C50"/>
    <mergeCell ref="A59:C59"/>
    <mergeCell ref="A66:C66"/>
    <mergeCell ref="A13:C13"/>
    <mergeCell ref="A18:C18"/>
    <mergeCell ref="A26:C26"/>
    <mergeCell ref="A28:C28"/>
    <mergeCell ref="A32:C32"/>
    <mergeCell ref="A96:C96"/>
    <mergeCell ref="A43:C43"/>
    <mergeCell ref="B84:C84"/>
    <mergeCell ref="D84:F84"/>
    <mergeCell ref="A90:B90"/>
    <mergeCell ref="A91:B91"/>
    <mergeCell ref="A78:C78"/>
    <mergeCell ref="A75:C75"/>
  </mergeCells>
  <pageMargins left="0.65" right="0.63" top="0.74803149606299213" bottom="0.74803149606299213" header="0.27" footer="0.31496062992125984"/>
  <pageSetup paperSize="9" scale="68" fitToHeight="0" orientation="portrait" r:id="rId1"/>
  <headerFooter>
    <oddFooter>&amp;L&amp;F&amp;R&amp;P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Valdību veidojošo koalīcijas sadarbības partneru darba grupas ministrijām un neatkarīgajām institūcijām pēc Ministru kabineta 2017.gada 8.septembra sēdes papildu atbalstītais finansējums </dc:title>
  <dc:creator>Klinta Stafecka</dc:creator>
  <cp:keywords/>
  <cp:lastModifiedBy>Klinta Stafecka</cp:lastModifiedBy>
  <cp:lastPrinted>2017-09-12T08:32:08Z</cp:lastPrinted>
  <dcterms:created xsi:type="dcterms:W3CDTF">2017-09-11T16:41:11Z</dcterms:created>
  <dcterms:modified xsi:type="dcterms:W3CDTF">2017-09-12T10:17:35Z</dcterms:modified>
  <cp:category>Klinta.Stafecka@fm.gov.lv</cp:category>
</cp:coreProperties>
</file>