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rtis.lapins\AppData\Local\Temp\OneNote\16.0\Exported\{A0FECB7E-76BD-4E87-8EED-CCC79665D122}\NT\9\"/>
    </mc:Choice>
  </mc:AlternateContent>
  <xr:revisionPtr revIDLastSave="0" documentId="13_ncr:1_{4C2E475C-0CEE-4025-B271-7766802E2568}" xr6:coauthVersionLast="47" xr6:coauthVersionMax="47" xr10:uidLastSave="{00000000-0000-0000-0000-000000000000}"/>
  <bookViews>
    <workbookView xWindow="28680" yWindow="-120" windowWidth="38640" windowHeight="21240" xr2:uid="{00000000-000D-0000-FFFF-FFFF00000000}"/>
  </bookViews>
  <sheets>
    <sheet name="Kopsavilkums" sheetId="20" r:id="rId1"/>
    <sheet name="Visi pasūtītāji" sheetId="19" r:id="rId2"/>
    <sheet name="Ministrijas" sheetId="5" r:id="rId3"/>
    <sheet name="Valsts iestādes" sheetId="4" r:id="rId4"/>
    <sheet name="Valsts kapitālsabiedrības" sheetId="11" r:id="rId5"/>
    <sheet name="Pašvaldības un iestādes" sheetId="17" r:id="rId6"/>
    <sheet name="Pašvaldību kapitālsabiedrības" sheetId="12" r:id="rId7"/>
    <sheet name="Citi pasūtītāji" sheetId="18" r:id="rId8"/>
  </sheets>
  <definedNames>
    <definedName name="_xlnm._FilterDatabase" localSheetId="7" hidden="1">'Citi pasūtītāji'!$A$3:$G$55</definedName>
    <definedName name="_xlnm._FilterDatabase" localSheetId="5" hidden="1">'Pašvaldības un iestādes'!$A$3:$G$169</definedName>
    <definedName name="_xlnm._FilterDatabase" localSheetId="3" hidden="1">'Valsts iestādes'!$A$3:$G$121</definedName>
    <definedName name="_xlnm._FilterDatabase" localSheetId="4" hidden="1">'Valsts kapitālsabiedrības'!$A$3:$G$3</definedName>
    <definedName name="_xlnm._FilterDatabase" localSheetId="1" hidden="1">'Visi pasūtītāji'!$A$3:$G$539</definedName>
    <definedName name="_xlnm.Print_Titles" localSheetId="0">Kopsavilkums!#REF!</definedName>
    <definedName name="_xlnm.Print_Titles" localSheetId="6">'Pašvaldību kapitālsabiedrības'!$3:$3</definedName>
    <definedName name="_xlnm.Print_Titles" localSheetId="3">'Valsts iestādes'!$3:$3</definedName>
    <definedName name="_xlnm.Print_Titles" localSheetId="4">'Valsts kapitālsabiedrības'!$3:$3</definedName>
    <definedName name="_xlnm.Print_Titles" localSheetId="1">'Visi pasūtītāji'!$3:$3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8" l="1"/>
  <c r="D59" i="18"/>
  <c r="D60" i="18"/>
  <c r="D62" i="18"/>
  <c r="D63" i="18"/>
  <c r="D64" i="18"/>
  <c r="D65" i="18"/>
  <c r="D66" i="18"/>
  <c r="D67" i="18"/>
  <c r="D174" i="17"/>
  <c r="D175" i="17"/>
  <c r="D176" i="17"/>
  <c r="D177" i="17"/>
  <c r="D178" i="17"/>
  <c r="D179" i="17"/>
  <c r="D180" i="17"/>
  <c r="D181" i="17"/>
  <c r="D173" i="17"/>
  <c r="D72" i="11"/>
  <c r="D125" i="4"/>
  <c r="D20" i="5"/>
  <c r="F546" i="19"/>
  <c r="F543" i="19"/>
  <c r="F544" i="19"/>
  <c r="F545" i="19"/>
  <c r="F547" i="19"/>
  <c r="F548" i="19"/>
  <c r="F549" i="19"/>
  <c r="F550" i="19"/>
  <c r="F551" i="19"/>
  <c r="F4" i="19"/>
  <c r="G4" i="19" s="1"/>
  <c r="D551" i="19"/>
  <c r="D550" i="19"/>
  <c r="D549" i="19"/>
  <c r="D548" i="19"/>
  <c r="D547" i="19"/>
  <c r="D546" i="19"/>
  <c r="D545" i="19"/>
  <c r="D544" i="19"/>
  <c r="D543" i="19"/>
  <c r="F192" i="19"/>
  <c r="G192" i="19" s="1"/>
  <c r="F214" i="19"/>
  <c r="G214" i="19" s="1"/>
  <c r="F238" i="19"/>
  <c r="G238" i="19" s="1"/>
  <c r="F525" i="19"/>
  <c r="G525" i="19" s="1"/>
  <c r="F256" i="19"/>
  <c r="G256" i="19" s="1"/>
  <c r="F121" i="19"/>
  <c r="G121" i="19" s="1"/>
  <c r="F168" i="19"/>
  <c r="G168" i="19" s="1"/>
  <c r="F122" i="19"/>
  <c r="G122" i="19" s="1"/>
  <c r="F17" i="19"/>
  <c r="G17" i="19" s="1"/>
  <c r="F257" i="19"/>
  <c r="G257" i="19" s="1"/>
  <c r="F175" i="19"/>
  <c r="G175" i="19" s="1"/>
  <c r="F114" i="19"/>
  <c r="G114" i="19" s="1"/>
  <c r="F177" i="19"/>
  <c r="G177" i="19" s="1"/>
  <c r="F126" i="19"/>
  <c r="G126" i="19" s="1"/>
  <c r="F40" i="19"/>
  <c r="G40" i="19" s="1"/>
  <c r="F352" i="19"/>
  <c r="G352" i="19" s="1"/>
  <c r="F217" i="19"/>
  <c r="G217" i="19" s="1"/>
  <c r="F144" i="19"/>
  <c r="G144" i="19" s="1"/>
  <c r="F95" i="19"/>
  <c r="G95" i="19" s="1"/>
  <c r="F89" i="19"/>
  <c r="G89" i="19" s="1"/>
  <c r="F343" i="19"/>
  <c r="G343" i="19" s="1"/>
  <c r="F117" i="19"/>
  <c r="G117" i="19" s="1"/>
  <c r="F202" i="19"/>
  <c r="G202" i="19" s="1"/>
  <c r="F34" i="19"/>
  <c r="G34" i="19" s="1"/>
  <c r="F103" i="19"/>
  <c r="G103" i="19" s="1"/>
  <c r="F54" i="19"/>
  <c r="G54" i="19" s="1"/>
  <c r="F305" i="19"/>
  <c r="G305" i="19" s="1"/>
  <c r="F76" i="19"/>
  <c r="G76" i="19" s="1"/>
  <c r="F16" i="19"/>
  <c r="G16" i="19" s="1"/>
  <c r="F200" i="19"/>
  <c r="G200" i="19" s="1"/>
  <c r="F372" i="19"/>
  <c r="G372" i="19" s="1"/>
  <c r="F281" i="19"/>
  <c r="G281" i="19" s="1"/>
  <c r="F533" i="19"/>
  <c r="G533" i="19" s="1"/>
  <c r="F255" i="19"/>
  <c r="G255" i="19" s="1"/>
  <c r="F189" i="19"/>
  <c r="G189" i="19" s="1"/>
  <c r="F21" i="19"/>
  <c r="G21" i="19" s="1"/>
  <c r="F169" i="19"/>
  <c r="G169" i="19" s="1"/>
  <c r="F158" i="19"/>
  <c r="G158" i="19" s="1"/>
  <c r="F78" i="19"/>
  <c r="G78" i="19" s="1"/>
  <c r="F128" i="19"/>
  <c r="G128" i="19" s="1"/>
  <c r="F136" i="19"/>
  <c r="G136" i="19" s="1"/>
  <c r="F62" i="19"/>
  <c r="G62" i="19" s="1"/>
  <c r="F67" i="19"/>
  <c r="G67" i="19" s="1"/>
  <c r="F28" i="19"/>
  <c r="G28" i="19" s="1"/>
  <c r="F93" i="19"/>
  <c r="G93" i="19" s="1"/>
  <c r="F116" i="19"/>
  <c r="G116" i="19" s="1"/>
  <c r="F107" i="19"/>
  <c r="G107" i="19" s="1"/>
  <c r="F472" i="19"/>
  <c r="G472" i="19" s="1"/>
  <c r="F226" i="19"/>
  <c r="G226" i="19" s="1"/>
  <c r="F194" i="19"/>
  <c r="G194" i="19" s="1"/>
  <c r="F246" i="19"/>
  <c r="G246" i="19" s="1"/>
  <c r="F82" i="19"/>
  <c r="G82" i="19" s="1"/>
  <c r="F148" i="19"/>
  <c r="G148" i="19" s="1"/>
  <c r="F130" i="19"/>
  <c r="G130" i="19" s="1"/>
  <c r="F282" i="19"/>
  <c r="G282" i="19" s="1"/>
  <c r="F113" i="19"/>
  <c r="G113" i="19" s="1"/>
  <c r="F152" i="19"/>
  <c r="G152" i="19" s="1"/>
  <c r="F259" i="19"/>
  <c r="G259" i="19" s="1"/>
  <c r="F65" i="19"/>
  <c r="G65" i="19" s="1"/>
  <c r="F249" i="19"/>
  <c r="G249" i="19" s="1"/>
  <c r="F53" i="19"/>
  <c r="G53" i="19" s="1"/>
  <c r="F269" i="19"/>
  <c r="G269" i="19" s="1"/>
  <c r="F26" i="19"/>
  <c r="G26" i="19" s="1"/>
  <c r="F243" i="19"/>
  <c r="G243" i="19" s="1"/>
  <c r="F118" i="19"/>
  <c r="G118" i="19" s="1"/>
  <c r="F51" i="19"/>
  <c r="G51" i="19" s="1"/>
  <c r="F183" i="19"/>
  <c r="G183" i="19" s="1"/>
  <c r="F310" i="19"/>
  <c r="G310" i="19" s="1"/>
  <c r="F224" i="19"/>
  <c r="G224" i="19" s="1"/>
  <c r="F32" i="19"/>
  <c r="G32" i="19" s="1"/>
  <c r="F44" i="19"/>
  <c r="G44" i="19" s="1"/>
  <c r="F92" i="19"/>
  <c r="G92" i="19" s="1"/>
  <c r="F57" i="19"/>
  <c r="G57" i="19" s="1"/>
  <c r="F108" i="19"/>
  <c r="G108" i="19" s="1"/>
  <c r="F201" i="19"/>
  <c r="G201" i="19" s="1"/>
  <c r="F191" i="19"/>
  <c r="G191" i="19" s="1"/>
  <c r="F49" i="19"/>
  <c r="G49" i="19" s="1"/>
  <c r="F420" i="19"/>
  <c r="G420" i="19" s="1"/>
  <c r="F111" i="19"/>
  <c r="G111" i="19" s="1"/>
  <c r="F387" i="19"/>
  <c r="G387" i="19" s="1"/>
  <c r="F75" i="19"/>
  <c r="G75" i="19" s="1"/>
  <c r="F43" i="19"/>
  <c r="G43" i="19" s="1"/>
  <c r="F288" i="19"/>
  <c r="G288" i="19" s="1"/>
  <c r="F87" i="19"/>
  <c r="G87" i="19" s="1"/>
  <c r="F317" i="19"/>
  <c r="G317" i="19" s="1"/>
  <c r="F142" i="19"/>
  <c r="G142" i="19" s="1"/>
  <c r="F349" i="19"/>
  <c r="G349" i="19" s="1"/>
  <c r="F449" i="19"/>
  <c r="G449" i="19" s="1"/>
  <c r="F164" i="19"/>
  <c r="G164" i="19" s="1"/>
  <c r="F15" i="19"/>
  <c r="G15" i="19" s="1"/>
  <c r="F307" i="19"/>
  <c r="G307" i="19" s="1"/>
  <c r="F39" i="19"/>
  <c r="G39" i="19" s="1"/>
  <c r="F77" i="19"/>
  <c r="G77" i="19" s="1"/>
  <c r="F139" i="19"/>
  <c r="G139" i="19" s="1"/>
  <c r="F47" i="19"/>
  <c r="G47" i="19" s="1"/>
  <c r="F110" i="19"/>
  <c r="G110" i="19" s="1"/>
  <c r="F35" i="19"/>
  <c r="G35" i="19" s="1"/>
  <c r="F198" i="19"/>
  <c r="G198" i="19" s="1"/>
  <c r="F318" i="19"/>
  <c r="G318" i="19" s="1"/>
  <c r="F141" i="19"/>
  <c r="G141" i="19" s="1"/>
  <c r="F539" i="19"/>
  <c r="G539" i="19" s="1"/>
  <c r="F30" i="19"/>
  <c r="G30" i="19" s="1"/>
  <c r="F97" i="19"/>
  <c r="G97" i="19" s="1"/>
  <c r="F377" i="19"/>
  <c r="G377" i="19" s="1"/>
  <c r="F133" i="19"/>
  <c r="G133" i="19" s="1"/>
  <c r="F80" i="19"/>
  <c r="G80" i="19" s="1"/>
  <c r="F335" i="19"/>
  <c r="G335" i="19" s="1"/>
  <c r="F161" i="19"/>
  <c r="G161" i="19" s="1"/>
  <c r="F71" i="19"/>
  <c r="G71" i="19" s="1"/>
  <c r="F33" i="19"/>
  <c r="G33" i="19" s="1"/>
  <c r="F436" i="19"/>
  <c r="G436" i="19" s="1"/>
  <c r="F272" i="19"/>
  <c r="G272" i="19" s="1"/>
  <c r="F295" i="19"/>
  <c r="G295" i="19" s="1"/>
  <c r="F230" i="19"/>
  <c r="G230" i="19" s="1"/>
  <c r="F199" i="19"/>
  <c r="G199" i="19" s="1"/>
  <c r="F119" i="19"/>
  <c r="G119" i="19" s="1"/>
  <c r="F19" i="19"/>
  <c r="G19" i="19" s="1"/>
  <c r="F187" i="19"/>
  <c r="G187" i="19" s="1"/>
  <c r="F225" i="19"/>
  <c r="G225" i="19" s="1"/>
  <c r="F6" i="19"/>
  <c r="G6" i="19" s="1"/>
  <c r="F72" i="19"/>
  <c r="G72" i="19" s="1"/>
  <c r="F88" i="19"/>
  <c r="G88" i="19" s="1"/>
  <c r="F438" i="19"/>
  <c r="G438" i="19" s="1"/>
  <c r="F109" i="19"/>
  <c r="G109" i="19" s="1"/>
  <c r="F385" i="19"/>
  <c r="G385" i="19" s="1"/>
  <c r="F25" i="19"/>
  <c r="G25" i="19" s="1"/>
  <c r="F69" i="19"/>
  <c r="G69" i="19" s="1"/>
  <c r="F434" i="19"/>
  <c r="G434" i="19" s="1"/>
  <c r="F94" i="19"/>
  <c r="G94" i="19" s="1"/>
  <c r="F115" i="19"/>
  <c r="G115" i="19" s="1"/>
  <c r="F70" i="19"/>
  <c r="G70" i="19" s="1"/>
  <c r="F276" i="19"/>
  <c r="G276" i="19" s="1"/>
  <c r="F83" i="19"/>
  <c r="G83" i="19" s="1"/>
  <c r="F492" i="19"/>
  <c r="G492" i="19" s="1"/>
  <c r="F443" i="19"/>
  <c r="G443" i="19" s="1"/>
  <c r="F24" i="19"/>
  <c r="G24" i="19" s="1"/>
  <c r="F23" i="19"/>
  <c r="G23" i="19" s="1"/>
  <c r="F64" i="19"/>
  <c r="G64" i="19" s="1"/>
  <c r="F22" i="19"/>
  <c r="G22" i="19" s="1"/>
  <c r="F232" i="19"/>
  <c r="G232" i="19" s="1"/>
  <c r="F395" i="19"/>
  <c r="G395" i="19" s="1"/>
  <c r="F208" i="19"/>
  <c r="G208" i="19" s="1"/>
  <c r="F12" i="19"/>
  <c r="G12" i="19" s="1"/>
  <c r="F61" i="19"/>
  <c r="G61" i="19" s="1"/>
  <c r="F14" i="19"/>
  <c r="G14" i="19" s="1"/>
  <c r="F73" i="19"/>
  <c r="G73" i="19" s="1"/>
  <c r="F85" i="19"/>
  <c r="G85" i="19" s="1"/>
  <c r="F96" i="19"/>
  <c r="G96" i="19" s="1"/>
  <c r="F10" i="19"/>
  <c r="G10" i="19" s="1"/>
  <c r="F394" i="19"/>
  <c r="G394" i="19" s="1"/>
  <c r="F84" i="19"/>
  <c r="G84" i="19" s="1"/>
  <c r="F351" i="19"/>
  <c r="G351" i="19" s="1"/>
  <c r="F465" i="19"/>
  <c r="G465" i="19" s="1"/>
  <c r="F231" i="19"/>
  <c r="G231" i="19" s="1"/>
  <c r="F68" i="19"/>
  <c r="G68" i="19" s="1"/>
  <c r="F218" i="19"/>
  <c r="G218" i="19" s="1"/>
  <c r="F5" i="19"/>
  <c r="G5" i="19" s="1"/>
  <c r="F234" i="19"/>
  <c r="G234" i="19" s="1"/>
  <c r="F27" i="19"/>
  <c r="G27" i="19" s="1"/>
  <c r="F354" i="19"/>
  <c r="G354" i="19" s="1"/>
  <c r="F104" i="19"/>
  <c r="G104" i="19" s="1"/>
  <c r="F415" i="19"/>
  <c r="G415" i="19" s="1"/>
  <c r="F423" i="19"/>
  <c r="G423" i="19" s="1"/>
  <c r="F316" i="19"/>
  <c r="G316" i="19" s="1"/>
  <c r="F197" i="19"/>
  <c r="G197" i="19" s="1"/>
  <c r="F311" i="19"/>
  <c r="G311" i="19" s="1"/>
  <c r="F425" i="19"/>
  <c r="G425" i="19" s="1"/>
  <c r="F63" i="19"/>
  <c r="G63" i="19" s="1"/>
  <c r="F153" i="19"/>
  <c r="G153" i="19" s="1"/>
  <c r="F515" i="19"/>
  <c r="G515" i="19" s="1"/>
  <c r="F453" i="19"/>
  <c r="G453" i="19" s="1"/>
  <c r="F99" i="19"/>
  <c r="G99" i="19" s="1"/>
  <c r="F505" i="19"/>
  <c r="G505" i="19" s="1"/>
  <c r="F459" i="19"/>
  <c r="G459" i="19" s="1"/>
  <c r="F487" i="19"/>
  <c r="G487" i="19" s="1"/>
  <c r="F360" i="19"/>
  <c r="G360" i="19" s="1"/>
  <c r="F120" i="19"/>
  <c r="G120" i="19" s="1"/>
  <c r="F251" i="19"/>
  <c r="G251" i="19" s="1"/>
  <c r="F319" i="19"/>
  <c r="G319" i="19" s="1"/>
  <c r="F315" i="19"/>
  <c r="G315" i="19" s="1"/>
  <c r="F373" i="19"/>
  <c r="G373" i="19" s="1"/>
  <c r="F309" i="19"/>
  <c r="G309" i="19" s="1"/>
  <c r="F268" i="19"/>
  <c r="G268" i="19" s="1"/>
  <c r="F176" i="19"/>
  <c r="G176" i="19" s="1"/>
  <c r="F112" i="19"/>
  <c r="G112" i="19" s="1"/>
  <c r="F100" i="19"/>
  <c r="G100" i="19" s="1"/>
  <c r="F86" i="19"/>
  <c r="G86" i="19" s="1"/>
  <c r="F215" i="19"/>
  <c r="G215" i="19" s="1"/>
  <c r="F56" i="19"/>
  <c r="G56" i="19" s="1"/>
  <c r="F81" i="19"/>
  <c r="G81" i="19" s="1"/>
  <c r="F254" i="19"/>
  <c r="G254" i="19" s="1"/>
  <c r="F429" i="19"/>
  <c r="G429" i="19" s="1"/>
  <c r="F182" i="19"/>
  <c r="G182" i="19" s="1"/>
  <c r="F55" i="19"/>
  <c r="G55" i="19" s="1"/>
  <c r="F221" i="19"/>
  <c r="G221" i="19" s="1"/>
  <c r="F392" i="19"/>
  <c r="G392" i="19" s="1"/>
  <c r="F170" i="19"/>
  <c r="G170" i="19" s="1"/>
  <c r="F476" i="19"/>
  <c r="G476" i="19" s="1"/>
  <c r="F52" i="19"/>
  <c r="G52" i="19" s="1"/>
  <c r="F11" i="19"/>
  <c r="G11" i="19" s="1"/>
  <c r="F265" i="19"/>
  <c r="G265" i="19" s="1"/>
  <c r="F241" i="19"/>
  <c r="G241" i="19" s="1"/>
  <c r="F38" i="19"/>
  <c r="G38" i="19" s="1"/>
  <c r="F401" i="19"/>
  <c r="G401" i="19" s="1"/>
  <c r="F167" i="19"/>
  <c r="G167" i="19" s="1"/>
  <c r="F414" i="19"/>
  <c r="G414" i="19" s="1"/>
  <c r="F74" i="19"/>
  <c r="G74" i="19" s="1"/>
  <c r="F245" i="19"/>
  <c r="G245" i="19" s="1"/>
  <c r="F159" i="19"/>
  <c r="G159" i="19" s="1"/>
  <c r="F252" i="19"/>
  <c r="G252" i="19" s="1"/>
  <c r="F105" i="19"/>
  <c r="G105" i="19" s="1"/>
  <c r="F323" i="19"/>
  <c r="G323" i="19" s="1"/>
  <c r="F327" i="19"/>
  <c r="G327" i="19" s="1"/>
  <c r="F293" i="19"/>
  <c r="G293" i="19" s="1"/>
  <c r="F283" i="19"/>
  <c r="G283" i="19" s="1"/>
  <c r="F172" i="19"/>
  <c r="G172" i="19" s="1"/>
  <c r="F41" i="19"/>
  <c r="G41" i="19" s="1"/>
  <c r="F386" i="19"/>
  <c r="G386" i="19" s="1"/>
  <c r="F355" i="19"/>
  <c r="G355" i="19" s="1"/>
  <c r="F195" i="19"/>
  <c r="G195" i="19" s="1"/>
  <c r="F422" i="19"/>
  <c r="G422" i="19" s="1"/>
  <c r="F342" i="19"/>
  <c r="G342" i="19" s="1"/>
  <c r="F162" i="19"/>
  <c r="G162" i="19" s="1"/>
  <c r="F267" i="19"/>
  <c r="G267" i="19" s="1"/>
  <c r="F361" i="19"/>
  <c r="G361" i="19" s="1"/>
  <c r="F193" i="19"/>
  <c r="G193" i="19" s="1"/>
  <c r="F205" i="19"/>
  <c r="G205" i="19" s="1"/>
  <c r="F219" i="19"/>
  <c r="G219" i="19" s="1"/>
  <c r="F444" i="19"/>
  <c r="G444" i="19" s="1"/>
  <c r="F329" i="19"/>
  <c r="G329" i="19" s="1"/>
  <c r="F369" i="19"/>
  <c r="G369" i="19" s="1"/>
  <c r="F339" i="19"/>
  <c r="G339" i="19" s="1"/>
  <c r="F391" i="19"/>
  <c r="G391" i="19" s="1"/>
  <c r="F173" i="19"/>
  <c r="G173" i="19" s="1"/>
  <c r="F322" i="19"/>
  <c r="G322" i="19" s="1"/>
  <c r="F405" i="19"/>
  <c r="G405" i="19" s="1"/>
  <c r="F321" i="19"/>
  <c r="G321" i="19" s="1"/>
  <c r="F228" i="19"/>
  <c r="G228" i="19" s="1"/>
  <c r="F163" i="19"/>
  <c r="G163" i="19" s="1"/>
  <c r="F140" i="19"/>
  <c r="G140" i="19" s="1"/>
  <c r="F150" i="19"/>
  <c r="G150" i="19" s="1"/>
  <c r="F421" i="19"/>
  <c r="G421" i="19" s="1"/>
  <c r="F396" i="19"/>
  <c r="G396" i="19" s="1"/>
  <c r="F250" i="19"/>
  <c r="G250" i="19" s="1"/>
  <c r="F427" i="19"/>
  <c r="G427" i="19" s="1"/>
  <c r="F131" i="19"/>
  <c r="G131" i="19" s="1"/>
  <c r="F50" i="19"/>
  <c r="G50" i="19" s="1"/>
  <c r="F127" i="19"/>
  <c r="G127" i="19" s="1"/>
  <c r="F151" i="19"/>
  <c r="G151" i="19" s="1"/>
  <c r="F312" i="19"/>
  <c r="G312" i="19" s="1"/>
  <c r="F66" i="19"/>
  <c r="G66" i="19" s="1"/>
  <c r="F253" i="19"/>
  <c r="G253" i="19" s="1"/>
  <c r="F196" i="19"/>
  <c r="G196" i="19" s="1"/>
  <c r="F531" i="19"/>
  <c r="G531" i="19" s="1"/>
  <c r="F274" i="19"/>
  <c r="G274" i="19" s="1"/>
  <c r="F441" i="19"/>
  <c r="G441" i="19" s="1"/>
  <c r="F190" i="19"/>
  <c r="G190" i="19" s="1"/>
  <c r="F106" i="19"/>
  <c r="G106" i="19" s="1"/>
  <c r="F466" i="19"/>
  <c r="G466" i="19" s="1"/>
  <c r="F244" i="19"/>
  <c r="G244" i="19" s="1"/>
  <c r="F486" i="19"/>
  <c r="G486" i="19" s="1"/>
  <c r="F129" i="19"/>
  <c r="G129" i="19" s="1"/>
  <c r="F413" i="19"/>
  <c r="G413" i="19" s="1"/>
  <c r="F145" i="19"/>
  <c r="G145" i="19" s="1"/>
  <c r="F132" i="19"/>
  <c r="G132" i="19" s="1"/>
  <c r="F236" i="19"/>
  <c r="G236" i="19" s="1"/>
  <c r="F524" i="19"/>
  <c r="G524" i="19" s="1"/>
  <c r="F184" i="19"/>
  <c r="G184" i="19" s="1"/>
  <c r="F440" i="19"/>
  <c r="G440" i="19" s="1"/>
  <c r="F149" i="19"/>
  <c r="G149" i="19" s="1"/>
  <c r="F490" i="19"/>
  <c r="G490" i="19" s="1"/>
  <c r="F399" i="19"/>
  <c r="G399" i="19" s="1"/>
  <c r="F390" i="19"/>
  <c r="G390" i="19" s="1"/>
  <c r="F382" i="19"/>
  <c r="G382" i="19" s="1"/>
  <c r="F178" i="19"/>
  <c r="G178" i="19" s="1"/>
  <c r="F320" i="19"/>
  <c r="G320" i="19" s="1"/>
  <c r="F393" i="19"/>
  <c r="G393" i="19" s="1"/>
  <c r="F411" i="19"/>
  <c r="G411" i="19" s="1"/>
  <c r="F271" i="19"/>
  <c r="G271" i="19" s="1"/>
  <c r="F134" i="19"/>
  <c r="G134" i="19" s="1"/>
  <c r="F146" i="19"/>
  <c r="G146" i="19" s="1"/>
  <c r="F501" i="19"/>
  <c r="G501" i="19" s="1"/>
  <c r="F331" i="19"/>
  <c r="G331" i="19" s="1"/>
  <c r="F424" i="19"/>
  <c r="G424" i="19" s="1"/>
  <c r="F477" i="19"/>
  <c r="G477" i="19" s="1"/>
  <c r="F143" i="19"/>
  <c r="G143" i="19" s="1"/>
  <c r="F402" i="19"/>
  <c r="G402" i="19" s="1"/>
  <c r="F467" i="19"/>
  <c r="G467" i="19" s="1"/>
  <c r="F302" i="19"/>
  <c r="G302" i="19" s="1"/>
  <c r="F261" i="19"/>
  <c r="G261" i="19" s="1"/>
  <c r="F388" i="19"/>
  <c r="G388" i="19" s="1"/>
  <c r="F280" i="19"/>
  <c r="G280" i="19" s="1"/>
  <c r="F209" i="19"/>
  <c r="G209" i="19" s="1"/>
  <c r="F529" i="19"/>
  <c r="G529" i="19" s="1"/>
  <c r="F270" i="19"/>
  <c r="G270" i="19" s="1"/>
  <c r="F266" i="19"/>
  <c r="G266" i="19" s="1"/>
  <c r="F156" i="19"/>
  <c r="G156" i="19" s="1"/>
  <c r="F458" i="19"/>
  <c r="G458" i="19" s="1"/>
  <c r="F301" i="19"/>
  <c r="G301" i="19" s="1"/>
  <c r="F287" i="19"/>
  <c r="G287" i="19" s="1"/>
  <c r="F239" i="19"/>
  <c r="G239" i="19" s="1"/>
  <c r="F508" i="19"/>
  <c r="G508" i="19" s="1"/>
  <c r="F409" i="19"/>
  <c r="G409" i="19" s="1"/>
  <c r="F210" i="19"/>
  <c r="G210" i="19" s="1"/>
  <c r="F98" i="19"/>
  <c r="G98" i="19" s="1"/>
  <c r="F264" i="19"/>
  <c r="G264" i="19" s="1"/>
  <c r="F188" i="19"/>
  <c r="G188" i="19" s="1"/>
  <c r="F314" i="19"/>
  <c r="G314" i="19" s="1"/>
  <c r="F155" i="19"/>
  <c r="G155" i="19" s="1"/>
  <c r="F216" i="19"/>
  <c r="G216" i="19" s="1"/>
  <c r="F303" i="19"/>
  <c r="G303" i="19" s="1"/>
  <c r="F227" i="19"/>
  <c r="G227" i="19" s="1"/>
  <c r="F123" i="19"/>
  <c r="G123" i="19" s="1"/>
  <c r="F166" i="19"/>
  <c r="G166" i="19" s="1"/>
  <c r="F258" i="19"/>
  <c r="G258" i="19" s="1"/>
  <c r="F497" i="19"/>
  <c r="G497" i="19" s="1"/>
  <c r="F313" i="19"/>
  <c r="G313" i="19" s="1"/>
  <c r="F417" i="19"/>
  <c r="G417" i="19" s="1"/>
  <c r="F371" i="19"/>
  <c r="G371" i="19" s="1"/>
  <c r="F275" i="19"/>
  <c r="G275" i="19" s="1"/>
  <c r="F42" i="19"/>
  <c r="G42" i="19" s="1"/>
  <c r="F154" i="19"/>
  <c r="G154" i="19" s="1"/>
  <c r="F433" i="19"/>
  <c r="G433" i="19" s="1"/>
  <c r="F484" i="19"/>
  <c r="G484" i="19" s="1"/>
  <c r="F330" i="19"/>
  <c r="G330" i="19" s="1"/>
  <c r="F174" i="19"/>
  <c r="G174" i="19" s="1"/>
  <c r="F482" i="19"/>
  <c r="G482" i="19" s="1"/>
  <c r="F485" i="19"/>
  <c r="G485" i="19" s="1"/>
  <c r="F514" i="19"/>
  <c r="G514" i="19" s="1"/>
  <c r="F211" i="19"/>
  <c r="G211" i="19" s="1"/>
  <c r="F408" i="19"/>
  <c r="G408" i="19" s="1"/>
  <c r="F185" i="19"/>
  <c r="G185" i="19" s="1"/>
  <c r="F285" i="19"/>
  <c r="G285" i="19" s="1"/>
  <c r="F247" i="19"/>
  <c r="G247" i="19" s="1"/>
  <c r="F160" i="19"/>
  <c r="G160" i="19" s="1"/>
  <c r="F358" i="19"/>
  <c r="G358" i="19" s="1"/>
  <c r="F498" i="19"/>
  <c r="G498" i="19" s="1"/>
  <c r="F292" i="19"/>
  <c r="G292" i="19" s="1"/>
  <c r="F357" i="19"/>
  <c r="G357" i="19" s="1"/>
  <c r="F368" i="19"/>
  <c r="G368" i="19" s="1"/>
  <c r="F165" i="19"/>
  <c r="G165" i="19" s="1"/>
  <c r="F503" i="19"/>
  <c r="G503" i="19" s="1"/>
  <c r="F450" i="19"/>
  <c r="G450" i="19" s="1"/>
  <c r="F532" i="19"/>
  <c r="G532" i="19" s="1"/>
  <c r="F328" i="19"/>
  <c r="G328" i="19" s="1"/>
  <c r="F398" i="19"/>
  <c r="G398" i="19" s="1"/>
  <c r="F298" i="19"/>
  <c r="G298" i="19" s="1"/>
  <c r="F445" i="19"/>
  <c r="G445" i="19" s="1"/>
  <c r="F125" i="19"/>
  <c r="G125" i="19" s="1"/>
  <c r="F400" i="19"/>
  <c r="G400" i="19" s="1"/>
  <c r="F370" i="19"/>
  <c r="G370" i="19" s="1"/>
  <c r="F534" i="19"/>
  <c r="G534" i="19" s="1"/>
  <c r="F389" i="19"/>
  <c r="G389" i="19" s="1"/>
  <c r="F406" i="19"/>
  <c r="G406" i="19" s="1"/>
  <c r="F213" i="19"/>
  <c r="G213" i="19" s="1"/>
  <c r="F338" i="19"/>
  <c r="G338" i="19" s="1"/>
  <c r="F333" i="19"/>
  <c r="G333" i="19" s="1"/>
  <c r="F374" i="19"/>
  <c r="G374" i="19" s="1"/>
  <c r="F212" i="19"/>
  <c r="G212" i="19" s="1"/>
  <c r="F493" i="19"/>
  <c r="G493" i="19" s="1"/>
  <c r="F345" i="19"/>
  <c r="G345" i="19" s="1"/>
  <c r="F356" i="19"/>
  <c r="G356" i="19" s="1"/>
  <c r="F431" i="19"/>
  <c r="G431" i="19" s="1"/>
  <c r="F353" i="19"/>
  <c r="G353" i="19" s="1"/>
  <c r="F308" i="19"/>
  <c r="G308" i="19" s="1"/>
  <c r="F91" i="19"/>
  <c r="G91" i="19" s="1"/>
  <c r="F454" i="19"/>
  <c r="G454" i="19" s="1"/>
  <c r="F8" i="19"/>
  <c r="G8" i="19" s="1"/>
  <c r="F37" i="19"/>
  <c r="G37" i="19" s="1"/>
  <c r="F18" i="19"/>
  <c r="G18" i="19" s="1"/>
  <c r="F410" i="19"/>
  <c r="G410" i="19" s="1"/>
  <c r="F499" i="19"/>
  <c r="G499" i="19" s="1"/>
  <c r="F58" i="19"/>
  <c r="G58" i="19" s="1"/>
  <c r="F273" i="19"/>
  <c r="G273" i="19" s="1"/>
  <c r="F60" i="19"/>
  <c r="G60" i="19" s="1"/>
  <c r="F480" i="19"/>
  <c r="G480" i="19" s="1"/>
  <c r="F13" i="19"/>
  <c r="G13" i="19" s="1"/>
  <c r="F46" i="19"/>
  <c r="G46" i="19" s="1"/>
  <c r="F522" i="19"/>
  <c r="G522" i="19" s="1"/>
  <c r="F397" i="19"/>
  <c r="G397" i="19" s="1"/>
  <c r="F460" i="19"/>
  <c r="G460" i="19" s="1"/>
  <c r="F538" i="19"/>
  <c r="G538" i="19" s="1"/>
  <c r="F204" i="19"/>
  <c r="G204" i="19" s="1"/>
  <c r="F179" i="19"/>
  <c r="G179" i="19" s="1"/>
  <c r="F451" i="19"/>
  <c r="G451" i="19" s="1"/>
  <c r="F412" i="19"/>
  <c r="G412" i="19" s="1"/>
  <c r="F263" i="19"/>
  <c r="G263" i="19" s="1"/>
  <c r="F29" i="19"/>
  <c r="G29" i="19" s="1"/>
  <c r="F101" i="19"/>
  <c r="G101" i="19" s="1"/>
  <c r="F206" i="19"/>
  <c r="G206" i="19" s="1"/>
  <c r="F297" i="19"/>
  <c r="G297" i="19" s="1"/>
  <c r="F344" i="19"/>
  <c r="G344" i="19" s="1"/>
  <c r="F512" i="19"/>
  <c r="G512" i="19" s="1"/>
  <c r="F481" i="19"/>
  <c r="G481" i="19" s="1"/>
  <c r="F506" i="19"/>
  <c r="G506" i="19" s="1"/>
  <c r="F325" i="19"/>
  <c r="G325" i="19" s="1"/>
  <c r="F135" i="19"/>
  <c r="G135" i="19" s="1"/>
  <c r="F437" i="19"/>
  <c r="G437" i="19" s="1"/>
  <c r="F180" i="19"/>
  <c r="G180" i="19" s="1"/>
  <c r="F464" i="19"/>
  <c r="G464" i="19" s="1"/>
  <c r="F404" i="19"/>
  <c r="G404" i="19" s="1"/>
  <c r="F229" i="19"/>
  <c r="G229" i="19" s="1"/>
  <c r="F45" i="19"/>
  <c r="G45" i="19" s="1"/>
  <c r="F207" i="19"/>
  <c r="G207" i="19" s="1"/>
  <c r="F157" i="19"/>
  <c r="G157" i="19" s="1"/>
  <c r="F384" i="19"/>
  <c r="G384" i="19" s="1"/>
  <c r="F304" i="19"/>
  <c r="G304" i="19" s="1"/>
  <c r="F376" i="19"/>
  <c r="G376" i="19" s="1"/>
  <c r="F364" i="19"/>
  <c r="G364" i="19" s="1"/>
  <c r="F223" i="19"/>
  <c r="G223" i="19" s="1"/>
  <c r="F455" i="19"/>
  <c r="G455" i="19" s="1"/>
  <c r="F448" i="19"/>
  <c r="G448" i="19" s="1"/>
  <c r="F203" i="19"/>
  <c r="G203" i="19" s="1"/>
  <c r="F36" i="19"/>
  <c r="G36" i="19" s="1"/>
  <c r="F510" i="19"/>
  <c r="G510" i="19" s="1"/>
  <c r="F530" i="19"/>
  <c r="G530" i="19" s="1"/>
  <c r="F290" i="19"/>
  <c r="G290" i="19" s="1"/>
  <c r="F432" i="19"/>
  <c r="G432" i="19" s="1"/>
  <c r="F341" i="19"/>
  <c r="G341" i="19" s="1"/>
  <c r="F470" i="19"/>
  <c r="G470" i="19" s="1"/>
  <c r="F446" i="19"/>
  <c r="G446" i="19" s="1"/>
  <c r="F463" i="19"/>
  <c r="G463" i="19" s="1"/>
  <c r="F336" i="19"/>
  <c r="G336" i="19" s="1"/>
  <c r="F528" i="19"/>
  <c r="G528" i="19" s="1"/>
  <c r="F171" i="19"/>
  <c r="G171" i="19" s="1"/>
  <c r="F496" i="19"/>
  <c r="G496" i="19" s="1"/>
  <c r="F278" i="19"/>
  <c r="G278" i="19" s="1"/>
  <c r="F491" i="19"/>
  <c r="G491" i="19" s="1"/>
  <c r="F416" i="19"/>
  <c r="G416" i="19" s="1"/>
  <c r="F296" i="19"/>
  <c r="G296" i="19" s="1"/>
  <c r="F435" i="19"/>
  <c r="G435" i="19" s="1"/>
  <c r="F535" i="19"/>
  <c r="G535" i="19" s="1"/>
  <c r="F220" i="19"/>
  <c r="G220" i="19" s="1"/>
  <c r="F457" i="19"/>
  <c r="G457" i="19" s="1"/>
  <c r="F306" i="19"/>
  <c r="G306" i="19" s="1"/>
  <c r="F478" i="19"/>
  <c r="G478" i="19" s="1"/>
  <c r="F502" i="19"/>
  <c r="G502" i="19" s="1"/>
  <c r="F337" i="19"/>
  <c r="G337" i="19" s="1"/>
  <c r="F536" i="19"/>
  <c r="G536" i="19" s="1"/>
  <c r="F242" i="19"/>
  <c r="G242" i="19" s="1"/>
  <c r="F488" i="19"/>
  <c r="G488" i="19" s="1"/>
  <c r="F527" i="19"/>
  <c r="G527" i="19" s="1"/>
  <c r="F48" i="19"/>
  <c r="G48" i="19" s="1"/>
  <c r="F439" i="19"/>
  <c r="G439" i="19" s="1"/>
  <c r="F430" i="19"/>
  <c r="G430" i="19" s="1"/>
  <c r="F479" i="19"/>
  <c r="G479" i="19" s="1"/>
  <c r="F474" i="19"/>
  <c r="G474" i="19" s="1"/>
  <c r="F519" i="19"/>
  <c r="G519" i="19" s="1"/>
  <c r="F383" i="19"/>
  <c r="G383" i="19" s="1"/>
  <c r="F347" i="19"/>
  <c r="G347" i="19" s="1"/>
  <c r="F403" i="19"/>
  <c r="G403" i="19" s="1"/>
  <c r="F442" i="19"/>
  <c r="G442" i="19" s="1"/>
  <c r="F461" i="19"/>
  <c r="G461" i="19" s="1"/>
  <c r="F518" i="19"/>
  <c r="G518" i="19" s="1"/>
  <c r="F509" i="19"/>
  <c r="G509" i="19" s="1"/>
  <c r="F428" i="19"/>
  <c r="G428" i="19" s="1"/>
  <c r="F407" i="19"/>
  <c r="G407" i="19" s="1"/>
  <c r="F324" i="19"/>
  <c r="G324" i="19" s="1"/>
  <c r="F235" i="19"/>
  <c r="G235" i="19" s="1"/>
  <c r="F294" i="19"/>
  <c r="G294" i="19" s="1"/>
  <c r="F452" i="19"/>
  <c r="G452" i="19" s="1"/>
  <c r="F521" i="19"/>
  <c r="G521" i="19" s="1"/>
  <c r="F9" i="19"/>
  <c r="G9" i="19" s="1"/>
  <c r="F475" i="19"/>
  <c r="G475" i="19" s="1"/>
  <c r="F375" i="19"/>
  <c r="G375" i="19" s="1"/>
  <c r="F507" i="19"/>
  <c r="G507" i="19" s="1"/>
  <c r="F520" i="19"/>
  <c r="G520" i="19" s="1"/>
  <c r="F334" i="19"/>
  <c r="G334" i="19" s="1"/>
  <c r="F359" i="19"/>
  <c r="G359" i="19" s="1"/>
  <c r="F124" i="19"/>
  <c r="G124" i="19" s="1"/>
  <c r="F348" i="19"/>
  <c r="G348" i="19" s="1"/>
  <c r="F365" i="19"/>
  <c r="G365" i="19" s="1"/>
  <c r="F181" i="19"/>
  <c r="G181" i="19" s="1"/>
  <c r="F102" i="19"/>
  <c r="G102" i="19" s="1"/>
  <c r="F513" i="19"/>
  <c r="G513" i="19" s="1"/>
  <c r="F537" i="19"/>
  <c r="G537" i="19" s="1"/>
  <c r="F419" i="19"/>
  <c r="G419" i="19" s="1"/>
  <c r="F90" i="19"/>
  <c r="G90" i="19" s="1"/>
  <c r="F31" i="19"/>
  <c r="G31" i="19" s="1"/>
  <c r="F523" i="19"/>
  <c r="G523" i="19" s="1"/>
  <c r="F471" i="19"/>
  <c r="G471" i="19" s="1"/>
  <c r="F147" i="19"/>
  <c r="G147" i="19" s="1"/>
  <c r="F468" i="19"/>
  <c r="G468" i="19" s="1"/>
  <c r="F489" i="19"/>
  <c r="G489" i="19" s="1"/>
  <c r="F277" i="19"/>
  <c r="G277" i="19" s="1"/>
  <c r="F237" i="19"/>
  <c r="G237" i="19" s="1"/>
  <c r="F233" i="19"/>
  <c r="G233" i="19" s="1"/>
  <c r="F20" i="19"/>
  <c r="G20" i="19" s="1"/>
  <c r="F138" i="19"/>
  <c r="G138" i="19" s="1"/>
  <c r="F418" i="19"/>
  <c r="G418" i="19" s="1"/>
  <c r="F346" i="19"/>
  <c r="G346" i="19" s="1"/>
  <c r="F186" i="19"/>
  <c r="G186" i="19" s="1"/>
  <c r="F500" i="19"/>
  <c r="G500" i="19" s="1"/>
  <c r="F483" i="19"/>
  <c r="G483" i="19" s="1"/>
  <c r="F469" i="19"/>
  <c r="G469" i="19" s="1"/>
  <c r="F456" i="19"/>
  <c r="G456" i="19" s="1"/>
  <c r="F473" i="19"/>
  <c r="G473" i="19" s="1"/>
  <c r="F7" i="19"/>
  <c r="G7" i="19" s="1"/>
  <c r="F494" i="19"/>
  <c r="G494" i="19" s="1"/>
  <c r="F379" i="19"/>
  <c r="G379" i="19" s="1"/>
  <c r="F240" i="19"/>
  <c r="G240" i="19" s="1"/>
  <c r="F300" i="19"/>
  <c r="G300" i="19" s="1"/>
  <c r="F289" i="19"/>
  <c r="G289" i="19" s="1"/>
  <c r="F286" i="19"/>
  <c r="G286" i="19" s="1"/>
  <c r="F340" i="19"/>
  <c r="G340" i="19" s="1"/>
  <c r="F279" i="19"/>
  <c r="G279" i="19" s="1"/>
  <c r="F326" i="19"/>
  <c r="G326" i="19" s="1"/>
  <c r="F332" i="19"/>
  <c r="G332" i="19" s="1"/>
  <c r="F299" i="19"/>
  <c r="G299" i="19" s="1"/>
  <c r="F447" i="19"/>
  <c r="G447" i="19" s="1"/>
  <c r="F511" i="19"/>
  <c r="G511" i="19" s="1"/>
  <c r="F350" i="19"/>
  <c r="G350" i="19" s="1"/>
  <c r="F137" i="19"/>
  <c r="G137" i="19" s="1"/>
  <c r="F381" i="19"/>
  <c r="G381" i="19" s="1"/>
  <c r="F59" i="19"/>
  <c r="G59" i="19" s="1"/>
  <c r="F363" i="19"/>
  <c r="G363" i="19" s="1"/>
  <c r="F248" i="19"/>
  <c r="G248" i="19" s="1"/>
  <c r="F516" i="19"/>
  <c r="G516" i="19" s="1"/>
  <c r="F284" i="19"/>
  <c r="G284" i="19" s="1"/>
  <c r="F262" i="19"/>
  <c r="G262" i="19" s="1"/>
  <c r="F291" i="19"/>
  <c r="G291" i="19" s="1"/>
  <c r="F79" i="19"/>
  <c r="G79" i="19" s="1"/>
  <c r="F517" i="19"/>
  <c r="G517" i="19" s="1"/>
  <c r="F366" i="19"/>
  <c r="G366" i="19" s="1"/>
  <c r="F526" i="19"/>
  <c r="G526" i="19" s="1"/>
  <c r="F362" i="19"/>
  <c r="G362" i="19" s="1"/>
  <c r="F380" i="19"/>
  <c r="G380" i="19" s="1"/>
  <c r="F462" i="19"/>
  <c r="G462" i="19" s="1"/>
  <c r="F260" i="19"/>
  <c r="G260" i="19" s="1"/>
  <c r="F378" i="19"/>
  <c r="G378" i="19" s="1"/>
  <c r="F495" i="19"/>
  <c r="G495" i="19" s="1"/>
  <c r="F367" i="19"/>
  <c r="G367" i="19" s="1"/>
  <c r="F504" i="19"/>
  <c r="G504" i="19" s="1"/>
  <c r="F426" i="19"/>
  <c r="G426" i="19" s="1"/>
  <c r="F222" i="19"/>
  <c r="G222" i="19" s="1"/>
  <c r="B67" i="18"/>
  <c r="B66" i="18"/>
  <c r="B65" i="18"/>
  <c r="B64" i="18"/>
  <c r="B63" i="18"/>
  <c r="B62" i="18"/>
  <c r="B61" i="18"/>
  <c r="B60" i="18"/>
  <c r="B59" i="18"/>
  <c r="F55" i="18"/>
  <c r="G55" i="18" s="1"/>
  <c r="F54" i="18"/>
  <c r="G54" i="18" s="1"/>
  <c r="F53" i="18"/>
  <c r="G53" i="18" s="1"/>
  <c r="F52" i="18"/>
  <c r="G52" i="18" s="1"/>
  <c r="F51" i="18"/>
  <c r="G51" i="18" s="1"/>
  <c r="F50" i="18"/>
  <c r="G50" i="18" s="1"/>
  <c r="F49" i="18"/>
  <c r="G49" i="18" s="1"/>
  <c r="F48" i="18"/>
  <c r="G48" i="18" s="1"/>
  <c r="F47" i="18"/>
  <c r="G47" i="18" s="1"/>
  <c r="F46" i="18"/>
  <c r="G46" i="18" s="1"/>
  <c r="F45" i="18"/>
  <c r="G45" i="18" s="1"/>
  <c r="F44" i="18"/>
  <c r="G44" i="18" s="1"/>
  <c r="F43" i="18"/>
  <c r="G43" i="18" s="1"/>
  <c r="F42" i="18"/>
  <c r="G42" i="18" s="1"/>
  <c r="F41" i="18"/>
  <c r="G41" i="18" s="1"/>
  <c r="F40" i="18"/>
  <c r="G40" i="18" s="1"/>
  <c r="F39" i="18"/>
  <c r="G39" i="18" s="1"/>
  <c r="F38" i="18"/>
  <c r="G38" i="18" s="1"/>
  <c r="F37" i="18"/>
  <c r="G37" i="18" s="1"/>
  <c r="F36" i="18"/>
  <c r="G36" i="18" s="1"/>
  <c r="F35" i="18"/>
  <c r="G35" i="18" s="1"/>
  <c r="F34" i="18"/>
  <c r="G34" i="18" s="1"/>
  <c r="F33" i="18"/>
  <c r="G33" i="18" s="1"/>
  <c r="F32" i="18"/>
  <c r="G32" i="18" s="1"/>
  <c r="F31" i="18"/>
  <c r="G31" i="18" s="1"/>
  <c r="F30" i="18"/>
  <c r="G30" i="18" s="1"/>
  <c r="F29" i="18"/>
  <c r="G29" i="18" s="1"/>
  <c r="F28" i="18"/>
  <c r="G28" i="18" s="1"/>
  <c r="F27" i="18"/>
  <c r="G27" i="18" s="1"/>
  <c r="F26" i="18"/>
  <c r="G26" i="18" s="1"/>
  <c r="F25" i="18"/>
  <c r="G25" i="18" s="1"/>
  <c r="F24" i="18"/>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F7" i="18"/>
  <c r="G7" i="18" s="1"/>
  <c r="F6" i="18"/>
  <c r="G6" i="18" s="1"/>
  <c r="F5" i="18"/>
  <c r="G5" i="18" s="1"/>
  <c r="F4" i="18"/>
  <c r="G4" i="18" s="1"/>
  <c r="B181" i="17" l="1"/>
  <c r="B180" i="17"/>
  <c r="B179" i="17"/>
  <c r="B178" i="17"/>
  <c r="B177" i="17"/>
  <c r="B176" i="17"/>
  <c r="B175" i="17"/>
  <c r="B174" i="17"/>
  <c r="B173" i="17"/>
  <c r="F169" i="17"/>
  <c r="G169" i="17" s="1"/>
  <c r="F168" i="17"/>
  <c r="G168" i="17" s="1"/>
  <c r="F167" i="17"/>
  <c r="G167" i="17" s="1"/>
  <c r="F166" i="17"/>
  <c r="G166" i="17" s="1"/>
  <c r="F165" i="17"/>
  <c r="G165" i="17" s="1"/>
  <c r="F164" i="17"/>
  <c r="G164" i="17" s="1"/>
  <c r="F163" i="17"/>
  <c r="G163" i="17" s="1"/>
  <c r="F162" i="17"/>
  <c r="G162" i="17" s="1"/>
  <c r="F161" i="17"/>
  <c r="G161" i="17" s="1"/>
  <c r="F160" i="17"/>
  <c r="G160" i="17" s="1"/>
  <c r="F159" i="17"/>
  <c r="G159" i="17" s="1"/>
  <c r="F158" i="17"/>
  <c r="G158" i="17" s="1"/>
  <c r="F157" i="17"/>
  <c r="G157" i="17" s="1"/>
  <c r="F156" i="17"/>
  <c r="G156" i="17" s="1"/>
  <c r="F155" i="17"/>
  <c r="G155" i="17" s="1"/>
  <c r="F154" i="17"/>
  <c r="G154" i="17" s="1"/>
  <c r="F153" i="17"/>
  <c r="G153" i="17" s="1"/>
  <c r="F152" i="17"/>
  <c r="G152" i="17" s="1"/>
  <c r="F151" i="17"/>
  <c r="G151" i="17" s="1"/>
  <c r="F150" i="17"/>
  <c r="G150" i="17" s="1"/>
  <c r="F149" i="17"/>
  <c r="G149" i="17" s="1"/>
  <c r="G148" i="17"/>
  <c r="F148" i="17"/>
  <c r="F147" i="17"/>
  <c r="G147" i="17" s="1"/>
  <c r="F146" i="17"/>
  <c r="G146" i="17" s="1"/>
  <c r="F145" i="17"/>
  <c r="G145" i="17" s="1"/>
  <c r="F144" i="17"/>
  <c r="G144" i="17" s="1"/>
  <c r="F143" i="17"/>
  <c r="G143" i="17" s="1"/>
  <c r="F142" i="17"/>
  <c r="G142" i="17" s="1"/>
  <c r="F141" i="17"/>
  <c r="G141" i="17" s="1"/>
  <c r="F140" i="17"/>
  <c r="G140" i="17" s="1"/>
  <c r="F139" i="17"/>
  <c r="G139" i="17" s="1"/>
  <c r="F138" i="17"/>
  <c r="G138" i="17" s="1"/>
  <c r="F137" i="17"/>
  <c r="G137" i="17" s="1"/>
  <c r="F136" i="17"/>
  <c r="G136" i="17" s="1"/>
  <c r="F135" i="17"/>
  <c r="G135" i="17" s="1"/>
  <c r="F134" i="17"/>
  <c r="G134" i="17" s="1"/>
  <c r="F133" i="17"/>
  <c r="G133" i="17" s="1"/>
  <c r="F132" i="17"/>
  <c r="G132" i="17" s="1"/>
  <c r="F131" i="17"/>
  <c r="G131" i="17" s="1"/>
  <c r="F130" i="17"/>
  <c r="G130" i="17" s="1"/>
  <c r="F129" i="17"/>
  <c r="G129" i="17" s="1"/>
  <c r="F128" i="17"/>
  <c r="G128" i="17" s="1"/>
  <c r="F127" i="17"/>
  <c r="G127" i="17" s="1"/>
  <c r="F126" i="17"/>
  <c r="G126" i="17" s="1"/>
  <c r="F125" i="17"/>
  <c r="G125" i="17" s="1"/>
  <c r="F124" i="17"/>
  <c r="G124" i="17" s="1"/>
  <c r="F123" i="17"/>
  <c r="G123" i="17" s="1"/>
  <c r="F122" i="17"/>
  <c r="G122" i="17" s="1"/>
  <c r="F121" i="17"/>
  <c r="G121" i="17" s="1"/>
  <c r="F120" i="17"/>
  <c r="G120" i="17" s="1"/>
  <c r="F119" i="17"/>
  <c r="G119" i="17" s="1"/>
  <c r="F118" i="17"/>
  <c r="G118" i="17" s="1"/>
  <c r="F117" i="17"/>
  <c r="G117" i="17" s="1"/>
  <c r="F116" i="17"/>
  <c r="G116" i="17" s="1"/>
  <c r="F115" i="17"/>
  <c r="G115" i="17" s="1"/>
  <c r="F114" i="17"/>
  <c r="G114" i="17" s="1"/>
  <c r="F113" i="17"/>
  <c r="G113" i="17" s="1"/>
  <c r="F112" i="17"/>
  <c r="G112" i="17" s="1"/>
  <c r="F111" i="17"/>
  <c r="G111" i="17" s="1"/>
  <c r="F110" i="17"/>
  <c r="G110" i="17" s="1"/>
  <c r="F109" i="17"/>
  <c r="G109" i="17" s="1"/>
  <c r="F108" i="17"/>
  <c r="G108" i="17" s="1"/>
  <c r="F107" i="17"/>
  <c r="G107" i="17" s="1"/>
  <c r="F106" i="17"/>
  <c r="G106" i="17" s="1"/>
  <c r="F105" i="17"/>
  <c r="G105" i="17" s="1"/>
  <c r="F104" i="17"/>
  <c r="G104" i="17" s="1"/>
  <c r="F103" i="17"/>
  <c r="G103" i="17" s="1"/>
  <c r="F102" i="17"/>
  <c r="G102" i="17" s="1"/>
  <c r="F101" i="17"/>
  <c r="G101" i="17" s="1"/>
  <c r="F100" i="17"/>
  <c r="G100" i="17" s="1"/>
  <c r="F99" i="17"/>
  <c r="G99" i="17" s="1"/>
  <c r="F98" i="17"/>
  <c r="G98" i="17" s="1"/>
  <c r="F97" i="17"/>
  <c r="G97" i="17" s="1"/>
  <c r="F96" i="17"/>
  <c r="G96" i="17" s="1"/>
  <c r="F95" i="17"/>
  <c r="G95" i="17" s="1"/>
  <c r="F94" i="17"/>
  <c r="G94" i="17" s="1"/>
  <c r="F93" i="17"/>
  <c r="G93" i="17" s="1"/>
  <c r="F92" i="17"/>
  <c r="G92" i="17" s="1"/>
  <c r="F91" i="17"/>
  <c r="G91" i="17" s="1"/>
  <c r="F90" i="17"/>
  <c r="G90" i="17" s="1"/>
  <c r="F89" i="17"/>
  <c r="G89" i="17" s="1"/>
  <c r="F88" i="17"/>
  <c r="G88" i="17" s="1"/>
  <c r="F87" i="17"/>
  <c r="G87" i="17" s="1"/>
  <c r="F86" i="17"/>
  <c r="G86" i="17" s="1"/>
  <c r="F85" i="17"/>
  <c r="G85" i="17" s="1"/>
  <c r="F84" i="17"/>
  <c r="G84" i="17" s="1"/>
  <c r="F83" i="17"/>
  <c r="G83" i="17" s="1"/>
  <c r="F82" i="17"/>
  <c r="G82" i="17" s="1"/>
  <c r="F81" i="17"/>
  <c r="G81" i="17" s="1"/>
  <c r="F80" i="17"/>
  <c r="G80" i="17" s="1"/>
  <c r="F79" i="17"/>
  <c r="G79" i="17" s="1"/>
  <c r="F78" i="17"/>
  <c r="G78" i="17" s="1"/>
  <c r="F77" i="17"/>
  <c r="G77" i="17" s="1"/>
  <c r="F76" i="17"/>
  <c r="G76" i="17" s="1"/>
  <c r="F75" i="17"/>
  <c r="G75" i="17" s="1"/>
  <c r="F74" i="17"/>
  <c r="G74" i="17" s="1"/>
  <c r="F73" i="17"/>
  <c r="G73" i="17" s="1"/>
  <c r="F72" i="17"/>
  <c r="G72" i="17" s="1"/>
  <c r="F71" i="17"/>
  <c r="G71" i="17" s="1"/>
  <c r="F70" i="17"/>
  <c r="G70" i="17" s="1"/>
  <c r="F69" i="17"/>
  <c r="G69" i="17" s="1"/>
  <c r="F68" i="17"/>
  <c r="G68" i="17" s="1"/>
  <c r="F67" i="17"/>
  <c r="G67" i="17" s="1"/>
  <c r="F66" i="17"/>
  <c r="G66" i="17" s="1"/>
  <c r="F65" i="17"/>
  <c r="G65" i="17" s="1"/>
  <c r="F64" i="17"/>
  <c r="G64" i="17" s="1"/>
  <c r="F63" i="17"/>
  <c r="G63" i="17" s="1"/>
  <c r="F62" i="17"/>
  <c r="G62" i="17" s="1"/>
  <c r="F61" i="17"/>
  <c r="G61" i="17" s="1"/>
  <c r="F60" i="17"/>
  <c r="G60" i="17" s="1"/>
  <c r="F59" i="17"/>
  <c r="G59" i="17" s="1"/>
  <c r="F58" i="17"/>
  <c r="G58" i="17" s="1"/>
  <c r="F57" i="17"/>
  <c r="G57" i="17" s="1"/>
  <c r="F56" i="17"/>
  <c r="G56" i="17" s="1"/>
  <c r="F55" i="17"/>
  <c r="G55" i="17" s="1"/>
  <c r="F54" i="17"/>
  <c r="G54" i="17" s="1"/>
  <c r="F53" i="17"/>
  <c r="G53" i="17" s="1"/>
  <c r="F52" i="17"/>
  <c r="G52" i="17" s="1"/>
  <c r="F51" i="17"/>
  <c r="G51" i="17" s="1"/>
  <c r="F50" i="17"/>
  <c r="G50" i="17" s="1"/>
  <c r="F49" i="17"/>
  <c r="G49" i="17" s="1"/>
  <c r="F48" i="17"/>
  <c r="G48" i="17" s="1"/>
  <c r="F47" i="17"/>
  <c r="G47" i="17" s="1"/>
  <c r="F46" i="17"/>
  <c r="G46" i="17" s="1"/>
  <c r="F45" i="17"/>
  <c r="G45" i="17" s="1"/>
  <c r="F44" i="17"/>
  <c r="G44" i="17" s="1"/>
  <c r="F43" i="17"/>
  <c r="G43" i="17" s="1"/>
  <c r="F42" i="17"/>
  <c r="G42" i="17" s="1"/>
  <c r="F41" i="17"/>
  <c r="G41" i="17" s="1"/>
  <c r="F40" i="17"/>
  <c r="G40" i="17" s="1"/>
  <c r="F39" i="17"/>
  <c r="G39" i="17" s="1"/>
  <c r="F38" i="17"/>
  <c r="G38" i="17" s="1"/>
  <c r="F37" i="17"/>
  <c r="G37" i="17" s="1"/>
  <c r="F36" i="17"/>
  <c r="G36" i="17" s="1"/>
  <c r="F35" i="17"/>
  <c r="G35" i="17" s="1"/>
  <c r="F34" i="17"/>
  <c r="G34" i="17" s="1"/>
  <c r="F33" i="17"/>
  <c r="G33" i="17" s="1"/>
  <c r="F32" i="17"/>
  <c r="G32" i="17" s="1"/>
  <c r="F31" i="17"/>
  <c r="G31" i="17" s="1"/>
  <c r="F30" i="17"/>
  <c r="G30" i="17" s="1"/>
  <c r="F29" i="17"/>
  <c r="G29" i="17" s="1"/>
  <c r="F28" i="17"/>
  <c r="G28" i="17" s="1"/>
  <c r="F27" i="17"/>
  <c r="G27" i="17" s="1"/>
  <c r="F26" i="17"/>
  <c r="G26" i="17" s="1"/>
  <c r="F25" i="17"/>
  <c r="G25" i="17" s="1"/>
  <c r="F24" i="17"/>
  <c r="G24" i="17" s="1"/>
  <c r="F23" i="17"/>
  <c r="G23" i="17" s="1"/>
  <c r="F22" i="17"/>
  <c r="G22" i="17" s="1"/>
  <c r="F21" i="17"/>
  <c r="G21" i="17" s="1"/>
  <c r="F20" i="17"/>
  <c r="G20" i="17" s="1"/>
  <c r="F19" i="17"/>
  <c r="G19" i="17" s="1"/>
  <c r="F18" i="17"/>
  <c r="G18" i="17" s="1"/>
  <c r="F17" i="17"/>
  <c r="G17" i="17" s="1"/>
  <c r="F16" i="17"/>
  <c r="G16" i="17" s="1"/>
  <c r="F15" i="17"/>
  <c r="G15" i="17" s="1"/>
  <c r="F14" i="17"/>
  <c r="G14" i="17" s="1"/>
  <c r="F13" i="17"/>
  <c r="G13" i="17" s="1"/>
  <c r="F12" i="17"/>
  <c r="G12" i="17" s="1"/>
  <c r="F11" i="17"/>
  <c r="G11" i="17" s="1"/>
  <c r="F10" i="17"/>
  <c r="G10" i="17" s="1"/>
  <c r="F9" i="17"/>
  <c r="G9" i="17" s="1"/>
  <c r="F8" i="17"/>
  <c r="G8" i="17" s="1"/>
  <c r="F7" i="17"/>
  <c r="G7" i="17" s="1"/>
  <c r="F6" i="17"/>
  <c r="G6" i="17" s="1"/>
  <c r="F5" i="17"/>
  <c r="G5" i="17" s="1"/>
  <c r="F4" i="17"/>
  <c r="G4" i="17" s="1"/>
  <c r="F125" i="12" l="1"/>
  <c r="G125" i="12" s="1"/>
  <c r="F124" i="12"/>
  <c r="G124" i="12" s="1"/>
  <c r="F123" i="12"/>
  <c r="G123" i="12" s="1"/>
  <c r="F122" i="12"/>
  <c r="G122" i="12" s="1"/>
  <c r="F121" i="12"/>
  <c r="G121" i="12" s="1"/>
  <c r="F120" i="12"/>
  <c r="G120" i="12" s="1"/>
  <c r="F119" i="12"/>
  <c r="G119" i="12" s="1"/>
  <c r="F118" i="12"/>
  <c r="G118" i="12" s="1"/>
  <c r="F117" i="12"/>
  <c r="G117" i="12" s="1"/>
  <c r="F116" i="12"/>
  <c r="G116" i="12" s="1"/>
  <c r="F115" i="12"/>
  <c r="G115" i="12" s="1"/>
  <c r="F114" i="12"/>
  <c r="G114" i="12" s="1"/>
  <c r="F113" i="12"/>
  <c r="G113" i="12" s="1"/>
  <c r="F112" i="12"/>
  <c r="G112" i="12" s="1"/>
  <c r="F111" i="12"/>
  <c r="G111" i="12" s="1"/>
  <c r="F110" i="12"/>
  <c r="G110" i="12" s="1"/>
  <c r="F109" i="12"/>
  <c r="G109" i="12" s="1"/>
  <c r="F108" i="12"/>
  <c r="G108" i="12" s="1"/>
  <c r="F107" i="12"/>
  <c r="G107" i="12" s="1"/>
  <c r="F106" i="12"/>
  <c r="G106" i="12" s="1"/>
  <c r="F105" i="12"/>
  <c r="G105" i="12" s="1"/>
  <c r="F104" i="12"/>
  <c r="G104" i="12" s="1"/>
  <c r="F103" i="12"/>
  <c r="G103" i="12" s="1"/>
  <c r="F102" i="12"/>
  <c r="G102" i="12" s="1"/>
  <c r="F101" i="12"/>
  <c r="G101" i="12" s="1"/>
  <c r="F100" i="12"/>
  <c r="G100" i="12" s="1"/>
  <c r="F99" i="12"/>
  <c r="G99" i="12" s="1"/>
  <c r="F98" i="12"/>
  <c r="G98" i="12" s="1"/>
  <c r="F97" i="12"/>
  <c r="G97" i="12" s="1"/>
  <c r="F96" i="12"/>
  <c r="G96" i="12" s="1"/>
  <c r="F95" i="12"/>
  <c r="G95" i="12" s="1"/>
  <c r="F94" i="12"/>
  <c r="G94" i="12" s="1"/>
  <c r="F93" i="12"/>
  <c r="G93" i="12" s="1"/>
  <c r="F92" i="12"/>
  <c r="G92" i="12" s="1"/>
  <c r="F91" i="12"/>
  <c r="G91" i="12" s="1"/>
  <c r="F90" i="12"/>
  <c r="G90" i="12" s="1"/>
  <c r="F89" i="12"/>
  <c r="G89" i="12" s="1"/>
  <c r="F88" i="12"/>
  <c r="G88" i="12" s="1"/>
  <c r="F87" i="12"/>
  <c r="G87" i="12" s="1"/>
  <c r="F86" i="12"/>
  <c r="G86" i="12" s="1"/>
  <c r="F85" i="12"/>
  <c r="G85" i="12" s="1"/>
  <c r="F84" i="12"/>
  <c r="G84" i="12" s="1"/>
  <c r="F83" i="12"/>
  <c r="G83" i="12" s="1"/>
  <c r="F82" i="12"/>
  <c r="G82" i="12" s="1"/>
  <c r="F81" i="12"/>
  <c r="G81" i="12" s="1"/>
  <c r="G80" i="12"/>
  <c r="F80" i="12"/>
  <c r="F79" i="12"/>
  <c r="G79" i="12" s="1"/>
  <c r="F78" i="12"/>
  <c r="G78" i="12" s="1"/>
  <c r="F77" i="12"/>
  <c r="G77" i="12" s="1"/>
  <c r="F76" i="12"/>
  <c r="G76" i="12" s="1"/>
  <c r="F75" i="12"/>
  <c r="G75" i="12" s="1"/>
  <c r="F74" i="12"/>
  <c r="G74" i="12" s="1"/>
  <c r="F73" i="12"/>
  <c r="G73" i="12" s="1"/>
  <c r="F72" i="12"/>
  <c r="G72" i="12" s="1"/>
  <c r="F71" i="12"/>
  <c r="G71" i="12" s="1"/>
  <c r="F70" i="12"/>
  <c r="G70" i="12" s="1"/>
  <c r="F69" i="12"/>
  <c r="G69" i="12" s="1"/>
  <c r="F68" i="12"/>
  <c r="G68" i="12" s="1"/>
  <c r="F67" i="12"/>
  <c r="G67" i="12" s="1"/>
  <c r="F66" i="12"/>
  <c r="G66" i="12" s="1"/>
  <c r="F65" i="12"/>
  <c r="G65" i="12" s="1"/>
  <c r="F64" i="12"/>
  <c r="G64" i="12" s="1"/>
  <c r="F63" i="12"/>
  <c r="G63" i="12" s="1"/>
  <c r="F62" i="12"/>
  <c r="G62" i="12" s="1"/>
  <c r="F61" i="12"/>
  <c r="G61" i="12" s="1"/>
  <c r="F60" i="12"/>
  <c r="G60" i="12" s="1"/>
  <c r="F59" i="12"/>
  <c r="G59" i="12" s="1"/>
  <c r="F58" i="12"/>
  <c r="G58" i="12" s="1"/>
  <c r="F57" i="12"/>
  <c r="G57" i="12" s="1"/>
  <c r="F56" i="12"/>
  <c r="G56" i="12" s="1"/>
  <c r="F55" i="12"/>
  <c r="G55" i="12" s="1"/>
  <c r="F54" i="12"/>
  <c r="G54" i="12" s="1"/>
  <c r="F53" i="12"/>
  <c r="G53" i="12" s="1"/>
  <c r="F52" i="12"/>
  <c r="G52" i="12" s="1"/>
  <c r="F51" i="12"/>
  <c r="G51" i="12" s="1"/>
  <c r="F50" i="12"/>
  <c r="G50" i="12" s="1"/>
  <c r="F49" i="12"/>
  <c r="G49" i="12" s="1"/>
  <c r="F48" i="12"/>
  <c r="G48" i="12" s="1"/>
  <c r="F47" i="12"/>
  <c r="G47" i="12" s="1"/>
  <c r="F46" i="12"/>
  <c r="G46" i="12" s="1"/>
  <c r="F45" i="12"/>
  <c r="G45" i="12" s="1"/>
  <c r="F44" i="12"/>
  <c r="G44" i="12" s="1"/>
  <c r="F43" i="12"/>
  <c r="G43" i="12" s="1"/>
  <c r="F42" i="12"/>
  <c r="G42" i="12" s="1"/>
  <c r="F41" i="12"/>
  <c r="G41" i="12" s="1"/>
  <c r="F40" i="12"/>
  <c r="G40" i="12" s="1"/>
  <c r="F39" i="12"/>
  <c r="G39" i="12" s="1"/>
  <c r="F38" i="12"/>
  <c r="G38" i="12" s="1"/>
  <c r="F37" i="12"/>
  <c r="G37" i="12" s="1"/>
  <c r="F36" i="12"/>
  <c r="G36" i="12" s="1"/>
  <c r="G35" i="12"/>
  <c r="F35" i="12"/>
  <c r="F34" i="12"/>
  <c r="G34" i="12" s="1"/>
  <c r="F33" i="12"/>
  <c r="G33" i="12" s="1"/>
  <c r="F32" i="12"/>
  <c r="G32" i="12" s="1"/>
  <c r="F31" i="12"/>
  <c r="G31" i="12" s="1"/>
  <c r="F30" i="12"/>
  <c r="G30" i="12" s="1"/>
  <c r="F29" i="12"/>
  <c r="G29" i="12" s="1"/>
  <c r="F28" i="12"/>
  <c r="G28" i="12" s="1"/>
  <c r="F27" i="12"/>
  <c r="G27" i="12" s="1"/>
  <c r="F26" i="12"/>
  <c r="G26" i="12" s="1"/>
  <c r="F25" i="12"/>
  <c r="G25" i="12" s="1"/>
  <c r="F24" i="12"/>
  <c r="G24" i="12" s="1"/>
  <c r="F23" i="12"/>
  <c r="G23" i="12" s="1"/>
  <c r="F22" i="12"/>
  <c r="G22" i="12" s="1"/>
  <c r="F21" i="12"/>
  <c r="G21" i="12" s="1"/>
  <c r="F20" i="12"/>
  <c r="G20" i="12" s="1"/>
  <c r="F19" i="12"/>
  <c r="G19" i="12" s="1"/>
  <c r="F18" i="12"/>
  <c r="G18" i="12" s="1"/>
  <c r="F17" i="12"/>
  <c r="G17" i="12" s="1"/>
  <c r="F16" i="12"/>
  <c r="G16" i="12" s="1"/>
  <c r="F15" i="12"/>
  <c r="G15" i="12" s="1"/>
  <c r="F14" i="12"/>
  <c r="G14" i="12" s="1"/>
  <c r="D137" i="12"/>
  <c r="B137" i="12"/>
  <c r="F13" i="12"/>
  <c r="G13" i="12" s="1"/>
  <c r="D136" i="12"/>
  <c r="B136" i="12"/>
  <c r="F12" i="12"/>
  <c r="G12" i="12" s="1"/>
  <c r="D135" i="12"/>
  <c r="B135" i="12"/>
  <c r="F11" i="12"/>
  <c r="G11" i="12" s="1"/>
  <c r="D134" i="12"/>
  <c r="B134" i="12"/>
  <c r="F10" i="12"/>
  <c r="G10" i="12" s="1"/>
  <c r="D133" i="12"/>
  <c r="B133" i="12"/>
  <c r="F9" i="12"/>
  <c r="G9" i="12" s="1"/>
  <c r="D132" i="12"/>
  <c r="B132" i="12"/>
  <c r="F8" i="12"/>
  <c r="G8" i="12" s="1"/>
  <c r="D131" i="12"/>
  <c r="B131" i="12"/>
  <c r="F7" i="12"/>
  <c r="G7" i="12" s="1"/>
  <c r="D130" i="12"/>
  <c r="B130" i="12"/>
  <c r="F6" i="12"/>
  <c r="G6" i="12" s="1"/>
  <c r="D129" i="12"/>
  <c r="B129" i="12"/>
  <c r="F5" i="12"/>
  <c r="G5" i="12" s="1"/>
  <c r="F4" i="12"/>
  <c r="G4" i="12" s="1"/>
  <c r="D80" i="11"/>
  <c r="B80" i="11"/>
  <c r="D79" i="11"/>
  <c r="B79" i="11"/>
  <c r="D78" i="11"/>
  <c r="B78" i="11"/>
  <c r="D77" i="11"/>
  <c r="B77" i="11"/>
  <c r="D76" i="11"/>
  <c r="B76" i="11"/>
  <c r="D75" i="11"/>
  <c r="B75" i="11"/>
  <c r="D74" i="11"/>
  <c r="B74" i="11"/>
  <c r="D73" i="11"/>
  <c r="B73" i="11"/>
  <c r="B72" i="11"/>
  <c r="F22" i="11"/>
  <c r="G22" i="11" s="1"/>
  <c r="F10" i="11"/>
  <c r="G10" i="11" s="1"/>
  <c r="F18" i="11"/>
  <c r="G18" i="11" s="1"/>
  <c r="F23" i="11"/>
  <c r="G23" i="11" s="1"/>
  <c r="F33" i="11"/>
  <c r="G33" i="11" s="1"/>
  <c r="F47" i="11"/>
  <c r="G47" i="11" s="1"/>
  <c r="F40" i="11"/>
  <c r="G40" i="11" s="1"/>
  <c r="F12" i="11"/>
  <c r="G12" i="11" s="1"/>
  <c r="F67" i="11"/>
  <c r="G67" i="11" s="1"/>
  <c r="F21" i="11"/>
  <c r="G21" i="11" s="1"/>
  <c r="F14" i="11"/>
  <c r="G14" i="11" s="1"/>
  <c r="F37" i="11"/>
  <c r="G37" i="11" s="1"/>
  <c r="F20" i="11"/>
  <c r="G20" i="11" s="1"/>
  <c r="F7" i="11"/>
  <c r="G7" i="11" s="1"/>
  <c r="F41" i="11"/>
  <c r="G41" i="11" s="1"/>
  <c r="F39" i="11"/>
  <c r="G39" i="11" s="1"/>
  <c r="F4" i="11"/>
  <c r="G4" i="11" s="1"/>
  <c r="F15" i="11"/>
  <c r="G15" i="11" s="1"/>
  <c r="F53" i="11"/>
  <c r="G53" i="11" s="1"/>
  <c r="F19" i="11"/>
  <c r="G19" i="11" s="1"/>
  <c r="F43" i="11"/>
  <c r="G43" i="11" s="1"/>
  <c r="F35" i="11"/>
  <c r="G35" i="11" s="1"/>
  <c r="F66" i="11"/>
  <c r="G66" i="11" s="1"/>
  <c r="F8" i="11"/>
  <c r="G8" i="11" s="1"/>
  <c r="F58" i="11"/>
  <c r="G58" i="11" s="1"/>
  <c r="F48" i="11"/>
  <c r="G48" i="11" s="1"/>
  <c r="F51" i="11"/>
  <c r="G51" i="11" s="1"/>
  <c r="F36" i="11"/>
  <c r="G36" i="11" s="1"/>
  <c r="F49" i="11"/>
  <c r="G49" i="11" s="1"/>
  <c r="F27" i="11"/>
  <c r="G27" i="11" s="1"/>
  <c r="F29" i="11"/>
  <c r="G29" i="11" s="1"/>
  <c r="F32" i="11"/>
  <c r="G32" i="11" s="1"/>
  <c r="F57" i="11"/>
  <c r="G57" i="11" s="1"/>
  <c r="F34" i="11"/>
  <c r="G34" i="11" s="1"/>
  <c r="F56" i="11"/>
  <c r="G56" i="11" s="1"/>
  <c r="F45" i="11"/>
  <c r="G45" i="11" s="1"/>
  <c r="F38" i="11"/>
  <c r="G38" i="11" s="1"/>
  <c r="F62" i="11"/>
  <c r="G62" i="11" s="1"/>
  <c r="F46" i="11"/>
  <c r="G46" i="11" s="1"/>
  <c r="F52" i="11"/>
  <c r="G52" i="11" s="1"/>
  <c r="F24" i="11"/>
  <c r="G24" i="11" s="1"/>
  <c r="F63" i="11"/>
  <c r="G63" i="11" s="1"/>
  <c r="F5" i="11"/>
  <c r="G5" i="11" s="1"/>
  <c r="F11" i="11"/>
  <c r="G11" i="11" s="1"/>
  <c r="F9" i="11"/>
  <c r="G9" i="11" s="1"/>
  <c r="F17" i="11"/>
  <c r="G17" i="11" s="1"/>
  <c r="F64" i="11"/>
  <c r="G64" i="11" s="1"/>
  <c r="F25" i="11"/>
  <c r="G25" i="11" s="1"/>
  <c r="F60" i="11"/>
  <c r="G60" i="11" s="1"/>
  <c r="F16" i="11"/>
  <c r="G16" i="11" s="1"/>
  <c r="F59" i="11"/>
  <c r="G59" i="11" s="1"/>
  <c r="F65" i="11"/>
  <c r="G65" i="11" s="1"/>
  <c r="F42" i="11"/>
  <c r="G42" i="11" s="1"/>
  <c r="F6" i="11"/>
  <c r="G6" i="11" s="1"/>
  <c r="F26" i="11"/>
  <c r="G26" i="11" s="1"/>
  <c r="F68" i="11"/>
  <c r="G68" i="11" s="1"/>
  <c r="F31" i="11"/>
  <c r="G31" i="11" s="1"/>
  <c r="F13" i="11"/>
  <c r="G13" i="11" s="1"/>
  <c r="F30" i="11"/>
  <c r="G30" i="11" s="1"/>
  <c r="F50" i="11"/>
  <c r="G50" i="11" s="1"/>
  <c r="F61" i="11"/>
  <c r="G61" i="11" s="1"/>
  <c r="F44" i="11"/>
  <c r="G44" i="11" s="1"/>
  <c r="F54" i="11"/>
  <c r="G54" i="11" s="1"/>
  <c r="F55" i="11"/>
  <c r="G55" i="11" s="1"/>
  <c r="F28" i="11"/>
  <c r="G28" i="11" s="1"/>
  <c r="D27" i="5"/>
  <c r="D21" i="5"/>
  <c r="F16" i="5"/>
  <c r="G16" i="5" s="1"/>
  <c r="D28" i="5"/>
  <c r="B28" i="5"/>
  <c r="F15" i="5"/>
  <c r="G15" i="5" s="1"/>
  <c r="B27" i="5"/>
  <c r="F14" i="5"/>
  <c r="G14" i="5" s="1"/>
  <c r="D26" i="5"/>
  <c r="B26" i="5"/>
  <c r="F13" i="5"/>
  <c r="G13" i="5" s="1"/>
  <c r="D25" i="5"/>
  <c r="B25" i="5"/>
  <c r="F12" i="5"/>
  <c r="G12" i="5" s="1"/>
  <c r="D24" i="5"/>
  <c r="B24" i="5"/>
  <c r="F11" i="5"/>
  <c r="G11" i="5" s="1"/>
  <c r="D23" i="5"/>
  <c r="B23" i="5"/>
  <c r="F10" i="5"/>
  <c r="G10" i="5" s="1"/>
  <c r="D22" i="5"/>
  <c r="B22" i="5"/>
  <c r="F9" i="5"/>
  <c r="G9" i="5" s="1"/>
  <c r="B21" i="5"/>
  <c r="F8" i="5"/>
  <c r="G8" i="5" s="1"/>
  <c r="B20" i="5"/>
  <c r="F7" i="5"/>
  <c r="G7" i="5" s="1"/>
  <c r="F6" i="5"/>
  <c r="G6" i="5" s="1"/>
  <c r="F5" i="5"/>
  <c r="G5" i="5" s="1"/>
  <c r="F4" i="5"/>
  <c r="G4" i="5" s="1"/>
  <c r="F121" i="4"/>
  <c r="G121" i="4" s="1"/>
  <c r="F120" i="4"/>
  <c r="G120" i="4" s="1"/>
  <c r="F119" i="4"/>
  <c r="G119" i="4" s="1"/>
  <c r="F118" i="4"/>
  <c r="G118" i="4" s="1"/>
  <c r="F117" i="4"/>
  <c r="G117" i="4" s="1"/>
  <c r="F116" i="4"/>
  <c r="G116" i="4" s="1"/>
  <c r="F115" i="4"/>
  <c r="G115" i="4" s="1"/>
  <c r="F114" i="4"/>
  <c r="G114" i="4" s="1"/>
  <c r="F113" i="4"/>
  <c r="G113" i="4" s="1"/>
  <c r="F112" i="4"/>
  <c r="G112" i="4" s="1"/>
  <c r="F111" i="4"/>
  <c r="G111" i="4" s="1"/>
  <c r="F110" i="4"/>
  <c r="G110" i="4" s="1"/>
  <c r="F109" i="4"/>
  <c r="G109" i="4" s="1"/>
  <c r="F108" i="4"/>
  <c r="G108" i="4" s="1"/>
  <c r="F107" i="4"/>
  <c r="G107" i="4" s="1"/>
  <c r="F106" i="4"/>
  <c r="G106" i="4" s="1"/>
  <c r="F105" i="4"/>
  <c r="G105" i="4" s="1"/>
  <c r="F104" i="4"/>
  <c r="G104" i="4" s="1"/>
  <c r="F103" i="4"/>
  <c r="G103" i="4" s="1"/>
  <c r="F102" i="4"/>
  <c r="G102" i="4" s="1"/>
  <c r="F101" i="4"/>
  <c r="G101" i="4" s="1"/>
  <c r="G100" i="4"/>
  <c r="F100" i="4"/>
  <c r="F99" i="4"/>
  <c r="G99" i="4" s="1"/>
  <c r="F98" i="4"/>
  <c r="G98" i="4" s="1"/>
  <c r="F97" i="4"/>
  <c r="G97" i="4" s="1"/>
  <c r="F96" i="4"/>
  <c r="G96" i="4" s="1"/>
  <c r="F95" i="4"/>
  <c r="G95" i="4" s="1"/>
  <c r="F94" i="4"/>
  <c r="G94" i="4" s="1"/>
  <c r="F93" i="4"/>
  <c r="G93" i="4" s="1"/>
  <c r="F92" i="4"/>
  <c r="G92" i="4" s="1"/>
  <c r="F91" i="4"/>
  <c r="G91" i="4" s="1"/>
  <c r="F90" i="4"/>
  <c r="G90" i="4" s="1"/>
  <c r="F89" i="4"/>
  <c r="G89" i="4" s="1"/>
  <c r="F88" i="4"/>
  <c r="G88" i="4" s="1"/>
  <c r="F87" i="4"/>
  <c r="G87" i="4" s="1"/>
  <c r="F86" i="4"/>
  <c r="G86" i="4" s="1"/>
  <c r="F85" i="4"/>
  <c r="G85" i="4" s="1"/>
  <c r="F84" i="4"/>
  <c r="G84" i="4" s="1"/>
  <c r="F83" i="4"/>
  <c r="G83" i="4" s="1"/>
  <c r="F82" i="4"/>
  <c r="G82" i="4" s="1"/>
  <c r="F81" i="4"/>
  <c r="G81" i="4" s="1"/>
  <c r="F80" i="4"/>
  <c r="G80" i="4" s="1"/>
  <c r="F79" i="4"/>
  <c r="G79" i="4" s="1"/>
  <c r="F78" i="4"/>
  <c r="G78" i="4" s="1"/>
  <c r="F77" i="4"/>
  <c r="G77" i="4" s="1"/>
  <c r="F76" i="4"/>
  <c r="G76" i="4" s="1"/>
  <c r="F75" i="4"/>
  <c r="G75" i="4" s="1"/>
  <c r="F74" i="4"/>
  <c r="G74" i="4" s="1"/>
  <c r="F73" i="4"/>
  <c r="G73" i="4" s="1"/>
  <c r="F72" i="4"/>
  <c r="G72" i="4" s="1"/>
  <c r="F71" i="4"/>
  <c r="G71" i="4" s="1"/>
  <c r="F70" i="4"/>
  <c r="G70" i="4" s="1"/>
  <c r="F69" i="4"/>
  <c r="G69" i="4" s="1"/>
  <c r="F68" i="4"/>
  <c r="G68" i="4" s="1"/>
  <c r="F67" i="4"/>
  <c r="G67" i="4" s="1"/>
  <c r="F66" i="4"/>
  <c r="G66" i="4" s="1"/>
  <c r="F65" i="4"/>
  <c r="G65" i="4" s="1"/>
  <c r="F64" i="4"/>
  <c r="G64" i="4" s="1"/>
  <c r="F63" i="4"/>
  <c r="G63" i="4" s="1"/>
  <c r="F62" i="4"/>
  <c r="G62" i="4" s="1"/>
  <c r="F61" i="4"/>
  <c r="G61" i="4" s="1"/>
  <c r="F60" i="4"/>
  <c r="G60" i="4" s="1"/>
  <c r="F59" i="4"/>
  <c r="G59" i="4" s="1"/>
  <c r="F58" i="4"/>
  <c r="G58" i="4" s="1"/>
  <c r="F57" i="4"/>
  <c r="G57" i="4" s="1"/>
  <c r="F56" i="4"/>
  <c r="G56" i="4" s="1"/>
  <c r="F55" i="4"/>
  <c r="G55" i="4" s="1"/>
  <c r="F54" i="4"/>
  <c r="G54" i="4" s="1"/>
  <c r="F53" i="4"/>
  <c r="G53" i="4" s="1"/>
  <c r="F52" i="4"/>
  <c r="G52" i="4" s="1"/>
  <c r="F51" i="4"/>
  <c r="G51" i="4" s="1"/>
  <c r="F50" i="4"/>
  <c r="G50" i="4" s="1"/>
  <c r="F49" i="4"/>
  <c r="G49" i="4" s="1"/>
  <c r="F48" i="4"/>
  <c r="G48" i="4" s="1"/>
  <c r="F47" i="4"/>
  <c r="G47" i="4" s="1"/>
  <c r="F46" i="4"/>
  <c r="G46" i="4" s="1"/>
  <c r="F45" i="4"/>
  <c r="G45" i="4" s="1"/>
  <c r="F44" i="4"/>
  <c r="G44" i="4" s="1"/>
  <c r="F43" i="4"/>
  <c r="G43" i="4" s="1"/>
  <c r="F42" i="4"/>
  <c r="G42" i="4" s="1"/>
  <c r="F41" i="4"/>
  <c r="G41" i="4" s="1"/>
  <c r="F40" i="4"/>
  <c r="G40" i="4" s="1"/>
  <c r="F39" i="4"/>
  <c r="G39" i="4" s="1"/>
  <c r="F38" i="4"/>
  <c r="G38" i="4" s="1"/>
  <c r="F37" i="4"/>
  <c r="G37" i="4" s="1"/>
  <c r="F36" i="4"/>
  <c r="G36" i="4" s="1"/>
  <c r="F35" i="4"/>
  <c r="G35" i="4" s="1"/>
  <c r="F34" i="4"/>
  <c r="G34" i="4" s="1"/>
  <c r="F33" i="4"/>
  <c r="G33" i="4" s="1"/>
  <c r="F32" i="4"/>
  <c r="G32" i="4" s="1"/>
  <c r="F31" i="4"/>
  <c r="G31" i="4" s="1"/>
  <c r="F30" i="4"/>
  <c r="G30" i="4" s="1"/>
  <c r="F29" i="4"/>
  <c r="G29" i="4" s="1"/>
  <c r="F28" i="4"/>
  <c r="G28" i="4" s="1"/>
  <c r="F27" i="4"/>
  <c r="G27" i="4" s="1"/>
  <c r="F26" i="4"/>
  <c r="G26" i="4" s="1"/>
  <c r="F25" i="4"/>
  <c r="G25" i="4" s="1"/>
  <c r="F24" i="4"/>
  <c r="G24" i="4" s="1"/>
  <c r="F23" i="4"/>
  <c r="G23" i="4" s="1"/>
  <c r="F22" i="4"/>
  <c r="G22" i="4" s="1"/>
  <c r="F21" i="4"/>
  <c r="G21" i="4" s="1"/>
  <c r="F20" i="4"/>
  <c r="G20" i="4" s="1"/>
  <c r="F19" i="4"/>
  <c r="G19" i="4" s="1"/>
  <c r="F18" i="4"/>
  <c r="G18" i="4" s="1"/>
  <c r="F17" i="4"/>
  <c r="G17" i="4" s="1"/>
  <c r="F16" i="4"/>
  <c r="G16" i="4" s="1"/>
  <c r="D133" i="4"/>
  <c r="B133" i="4"/>
  <c r="F15" i="4"/>
  <c r="G15" i="4" s="1"/>
  <c r="D132" i="4"/>
  <c r="B132" i="4"/>
  <c r="F14" i="4"/>
  <c r="G14" i="4" s="1"/>
  <c r="D131" i="4"/>
  <c r="B131" i="4"/>
  <c r="F13" i="4"/>
  <c r="G13" i="4" s="1"/>
  <c r="D130" i="4"/>
  <c r="B130" i="4"/>
  <c r="F12" i="4"/>
  <c r="G12" i="4" s="1"/>
  <c r="D129" i="4"/>
  <c r="B129" i="4"/>
  <c r="F11" i="4"/>
  <c r="G11" i="4" s="1"/>
  <c r="D128" i="4"/>
  <c r="B128" i="4"/>
  <c r="F10" i="4"/>
  <c r="G10" i="4" s="1"/>
  <c r="D127" i="4"/>
  <c r="B127" i="4"/>
  <c r="F9" i="4"/>
  <c r="G9" i="4" s="1"/>
  <c r="D126" i="4"/>
  <c r="B126" i="4"/>
  <c r="F8" i="4"/>
  <c r="G8" i="4" s="1"/>
  <c r="B125" i="4"/>
  <c r="F7" i="4"/>
  <c r="G7" i="4" s="1"/>
  <c r="F6" i="4"/>
  <c r="G6" i="4" s="1"/>
  <c r="F5" i="4"/>
  <c r="G5" i="4" s="1"/>
  <c r="F4" i="4"/>
  <c r="G4" i="4" s="1"/>
</calcChain>
</file>

<file path=xl/sharedStrings.xml><?xml version="1.0" encoding="utf-8"?>
<sst xmlns="http://schemas.openxmlformats.org/spreadsheetml/2006/main" count="2242" uniqueCount="578">
  <si>
    <t>Kopējā līgumsumma</t>
  </si>
  <si>
    <t>Latvijas Neredzīgo biedrība</t>
  </si>
  <si>
    <t>Līgumsumma</t>
  </si>
  <si>
    <t>SIA “Basketbola dižpasākumi”</t>
  </si>
  <si>
    <t>Nodibinājums Liepāja 2027</t>
  </si>
  <si>
    <t>Nodibinājums "Latgales Reģionālais atbalsta centrs Rasas pērles"</t>
  </si>
  <si>
    <t>Biedrība “Latvijas Nedzirdīgo savienība”</t>
  </si>
  <si>
    <t>Nodibinājums “Latvijas Bērnu fonds”</t>
  </si>
  <si>
    <t>Latvijas Pašvaldību savienība</t>
  </si>
  <si>
    <t>Nodibinājums “Akadēmiskās informācijas centrs”</t>
  </si>
  <si>
    <t>Valsts kultūrkapitāla fonds</t>
  </si>
  <si>
    <t>Pasūtītāja nosaukums</t>
  </si>
  <si>
    <t>Līgumu skaits</t>
  </si>
  <si>
    <t>VV līgumsumma</t>
  </si>
  <si>
    <t>Pasūtītāja juridiskais tips</t>
  </si>
  <si>
    <t>Biedrība vai nodibinājums</t>
  </si>
  <si>
    <t xml:space="preserve">Pasūtītāja nosaukums </t>
  </si>
  <si>
    <t>APP Latvijas Organiskās sintēzes institūts</t>
  </si>
  <si>
    <t>Citas atvasinātas publiskas personas (t.sk. augstskolas un citi subjekti)</t>
  </si>
  <si>
    <t>Rīgas Stradiņa universitāte</t>
  </si>
  <si>
    <t>Rīgas Tehniskā universitāte</t>
  </si>
  <si>
    <t>Ventspils brīvostas pārvalde</t>
  </si>
  <si>
    <t>Liepājas speciālās ekonomiskās zonas pārvalde</t>
  </si>
  <si>
    <t>Latvijas Universitāte</t>
  </si>
  <si>
    <t>Latvijas Biomedicīnas pētījumu un studiju centrs</t>
  </si>
  <si>
    <t>Pārtikas drošības, dzīvnieku veselības un vides zinātniskais institūts "BIOR"</t>
  </si>
  <si>
    <t>Latvijas Banka</t>
  </si>
  <si>
    <t>Meža pētīšanas stacija</t>
  </si>
  <si>
    <t>Latvijas Valsts mežzinātnes institūts “Silava”</t>
  </si>
  <si>
    <t>Latvijas Biozinātņu un tehnoloģiju universitāte</t>
  </si>
  <si>
    <t>Latvijas Universitātes Matemātikas un informātikas institūts</t>
  </si>
  <si>
    <t>Agroresursu un ekonomikas institūts</t>
  </si>
  <si>
    <t>Rīgas Brīvostas pārvalde</t>
  </si>
  <si>
    <t>Latgales plānošanas reģions</t>
  </si>
  <si>
    <t>Zemgales plānošanas reģions</t>
  </si>
  <si>
    <t>Sabiedrības integrācijas fonds</t>
  </si>
  <si>
    <t>Latvijas Valsts koksnes ķīmijas institūts</t>
  </si>
  <si>
    <t>Atvasināta Publiska Persona „Dārzkopības institūts”</t>
  </si>
  <si>
    <t>Vidzemes plānošanas reģions</t>
  </si>
  <si>
    <t>Rīgas 1.medicīnas koledža</t>
  </si>
  <si>
    <t>Jāzepa Vītola Latvijas Mūzikas akadēmija</t>
  </si>
  <si>
    <t>Latvijas Universitātes Cietvielu fizikas institūts</t>
  </si>
  <si>
    <t>Latvijas Kultūras akadēmija</t>
  </si>
  <si>
    <t>Sabiedrisko pakalpojumu regulēšanas komisija</t>
  </si>
  <si>
    <t>VZI APP "Nacionālais botāniskais dārzs"</t>
  </si>
  <si>
    <t>Daugavpils Universitāte</t>
  </si>
  <si>
    <t>SIA LVR Flote</t>
  </si>
  <si>
    <t>Kuldīgas Tehnoloģiju un tūrisma tehnikums</t>
  </si>
  <si>
    <t>Sabiedrisko elektronisko plašsaziņas līdzekļu padome</t>
  </si>
  <si>
    <t>Rīgas plānošanas reģions</t>
  </si>
  <si>
    <t>Latvijas Mākslas akadēmija</t>
  </si>
  <si>
    <t>Kurzemes plānošanas reģions</t>
  </si>
  <si>
    <t>Vidzemes Augstskola</t>
  </si>
  <si>
    <t>Banku augstskola</t>
  </si>
  <si>
    <t>Latvijas Universitātes aģentūra "Latvijas Universitātes P. Stradiņa medicīnas koledža"</t>
  </si>
  <si>
    <t>Valsts robežsardzes koledža</t>
  </si>
  <si>
    <t>Daugavpils Universitātes aģentūra „Daugavpils Universitātes Daugavpils medicīnas koledža”</t>
  </si>
  <si>
    <t>Rīgas Tehniskās universitātes Liepājas Jūrniecības koledža</t>
  </si>
  <si>
    <t>Valsts zinātniskais institūts - atvasināta publiska persona "Elektronikas un datorzinātņu institūts"</t>
  </si>
  <si>
    <t xml:space="preserve">Līgumu skaits </t>
  </si>
  <si>
    <t>Valsts digitālās attīstības aģentūra</t>
  </si>
  <si>
    <t>Valsts aizsardzības loģistikas un iepirkumu centrs</t>
  </si>
  <si>
    <t>Valsts aizsardzības militāro objektu un iepirkumu centrs</t>
  </si>
  <si>
    <t>Nodrošinājuma valsts aģentūra</t>
  </si>
  <si>
    <t>Latvijas Republikas Iekšlietu ministrijas Informācijas centrs</t>
  </si>
  <si>
    <t>Būvniecības valsts kontroles birojs</t>
  </si>
  <si>
    <t>Nacionālais veselības dienests</t>
  </si>
  <si>
    <t>Valsts ieņēmumu dienests</t>
  </si>
  <si>
    <t>Tiesu administrācija</t>
  </si>
  <si>
    <t>Valsts sabiedrība ar ierobežotu atbildību “Zemkopības ministrijas nekustamie īpašumi”</t>
  </si>
  <si>
    <t>Valsts robežsardze</t>
  </si>
  <si>
    <t>Valsts kase</t>
  </si>
  <si>
    <t>Latvijas Investīciju un attīstības aģentūra</t>
  </si>
  <si>
    <t xml:space="preserve">LR Tieslietu ministrijas Ieslodzījuma vietu pārvalde  </t>
  </si>
  <si>
    <t>Valsts kanceleja</t>
  </si>
  <si>
    <t>Valsts ugunsdzēsības un glābšanas dienests</t>
  </si>
  <si>
    <t>Valsts izglītības attīstības aģentūra</t>
  </si>
  <si>
    <t>Neatliekamās medicīniskās palīdzības dienests</t>
  </si>
  <si>
    <t>Valsts policija</t>
  </si>
  <si>
    <t>LR IeM Pilsonības un migrācijas lietu pārvalde</t>
  </si>
  <si>
    <t>Centrālā finanšu un līgumu aģentūra</t>
  </si>
  <si>
    <t>Dabas aizsardzības pārvalde</t>
  </si>
  <si>
    <t>Valsts vides dienests</t>
  </si>
  <si>
    <t>Valsts meža dienests</t>
  </si>
  <si>
    <t>Latvijas Republikas Saeima</t>
  </si>
  <si>
    <t>Valsts asinsdonoru centrs</t>
  </si>
  <si>
    <t>Jaunatnes starptautisko programmu aģentūra</t>
  </si>
  <si>
    <t>Latvijas Republikas Uzņēmumu reģistrs</t>
  </si>
  <si>
    <t>Sociālās integrācijas valsts aģentūra</t>
  </si>
  <si>
    <t>VSIA “Daugavpils psihoneiroloģiskā slimnīca”</t>
  </si>
  <si>
    <t>Valsts sociālās aprūpes centrs “Zemgale”</t>
  </si>
  <si>
    <t>Patentu valde</t>
  </si>
  <si>
    <t>Latvijas Republikas prokuratūra</t>
  </si>
  <si>
    <t>Slimību profilakses un kontroles centrs</t>
  </si>
  <si>
    <t>VSIA “Piejūras slimnīca”</t>
  </si>
  <si>
    <t>Latvijas Nacionālā bibliotēka</t>
  </si>
  <si>
    <t>Valsts sociālās aprūpes centrs "Latgale"</t>
  </si>
  <si>
    <t>Latviešu valodas aģentūra</t>
  </si>
  <si>
    <t>Bērnu aizsardzības centrs</t>
  </si>
  <si>
    <t>Nacionālo bruņoto spēku Nodrošinājuma pavēlniecības 1.Reģionālais nodrošinājuma centrs</t>
  </si>
  <si>
    <t>Centrālā statistikas pārvalde</t>
  </si>
  <si>
    <t>Ogres tehnikums</t>
  </si>
  <si>
    <t>Juridiskās palīdzības administrācija</t>
  </si>
  <si>
    <t>Valsts sociālās aprūpes centrs "Kurzeme"</t>
  </si>
  <si>
    <t>Nacionālie bruņotie spēki Nodrošinājuma pavēlniecības 2. Reģionālais nodrošinājuma centrs</t>
  </si>
  <si>
    <t>Valsts sociālās apdrošināšanas aģentūra</t>
  </si>
  <si>
    <t>Valsts administrācijas skola</t>
  </si>
  <si>
    <t>Korupcijas novēršanas un apkarošanas birojs</t>
  </si>
  <si>
    <t>Lauku atbalsta dienests</t>
  </si>
  <si>
    <t>Valsts augu aizsardzības dienests</t>
  </si>
  <si>
    <t>Rīgas Mākslas un mediju tehnikums</t>
  </si>
  <si>
    <t xml:space="preserve">Latvijas Kara muzejs </t>
  </si>
  <si>
    <t>Mākslu izglītības kompetences centrs Nacionālā Mākslu vidusskola</t>
  </si>
  <si>
    <t>Latvijas Valsts prezidenta kanceleja</t>
  </si>
  <si>
    <t>Rīgas Valsts tehnikums</t>
  </si>
  <si>
    <t>Pārtikas un veterinārais dienests</t>
  </si>
  <si>
    <t>Valsts probācijas dienests</t>
  </si>
  <si>
    <t>LR NBS Mācību vadības pavēlniecības štābs</t>
  </si>
  <si>
    <t>Valsts zemes dienests</t>
  </si>
  <si>
    <t>Finanšu izlūkošanas dienests</t>
  </si>
  <si>
    <t>Latgales Industriālais tehnikums</t>
  </si>
  <si>
    <t>Kandavas Lauksaimniecības tehnikums</t>
  </si>
  <si>
    <t>Centrālā vēlēšanu komisija</t>
  </si>
  <si>
    <t>Latvijas Nacionālais vēstures muzejs</t>
  </si>
  <si>
    <t>Iekšlietu ministrijas veselības un sporta centrs</t>
  </si>
  <si>
    <t>Nodarbinātības valsts aģentūra</t>
  </si>
  <si>
    <t>Valsts izglītības satura centrs</t>
  </si>
  <si>
    <t>Rīgas Būvniecības koledža</t>
  </si>
  <si>
    <t>Latvijas Etnogrāfiskais brīvdabas muzejs</t>
  </si>
  <si>
    <t>Rēzeknes tehnikums</t>
  </si>
  <si>
    <t>Satversmes tiesa</t>
  </si>
  <si>
    <t>Zāļu valsts aģentūra</t>
  </si>
  <si>
    <t>Valsts sociālās aprūpes centrs “RĪGA”</t>
  </si>
  <si>
    <t>Latvijas Biozinātņu un tehnoloģiju universitātes Malnavas koledža</t>
  </si>
  <si>
    <t>Patērētāju tiesību aizsardzības centrs</t>
  </si>
  <si>
    <t>Latvijas Republikas Valsts kontrole</t>
  </si>
  <si>
    <t>Valsts tiesu ekspertīžu birojs</t>
  </si>
  <si>
    <t>Nacionālā elektronisko plašsaziņas līdzekļu padome</t>
  </si>
  <si>
    <t>Rundāles pils muzejs</t>
  </si>
  <si>
    <t>Kultūras informācijas sistēmu centrs</t>
  </si>
  <si>
    <t>Latvijas Ģeotelpiskās informācijas aģentūra</t>
  </si>
  <si>
    <t>Valmieras tehnikums</t>
  </si>
  <si>
    <t>Valsts tiesu medicīnas ekspertīzes centrs</t>
  </si>
  <si>
    <t>Ventspils tehnikums</t>
  </si>
  <si>
    <t>Smiltenes tehnikums</t>
  </si>
  <si>
    <t>Uzturlīdzekļu garantiju fonda administrācija</t>
  </si>
  <si>
    <t>Latvijas Antidopinga birojs</t>
  </si>
  <si>
    <t>Latvijas Nacionālais arhīvs</t>
  </si>
  <si>
    <t>Mākslu izglītības kompetences centrs “Latgales mūzikas un mākslas vidusskola”</t>
  </si>
  <si>
    <t>Latvijas Nacionālais mākslas muzejs</t>
  </si>
  <si>
    <t>Rakstniecības un mūzikas muzejs</t>
  </si>
  <si>
    <t>Veselības un darbspēju ekspertīzes ārstu valsts komisija</t>
  </si>
  <si>
    <t>Murjāņu sporta ģimnāzija</t>
  </si>
  <si>
    <t>Nacionālā kultūras mantojuma pārvalde</t>
  </si>
  <si>
    <t>Rīgas vēstures un kuģniecības muzejs</t>
  </si>
  <si>
    <t>Valsts policijas koledža</t>
  </si>
  <si>
    <t>Valsts tehniskās uzraudzības aģentūra</t>
  </si>
  <si>
    <t>Veselības inspekcija</t>
  </si>
  <si>
    <t>Izložu un azartspēļu uzraudzības inspekcija</t>
  </si>
  <si>
    <t>Ventspils Augstskola</t>
  </si>
  <si>
    <t>Staņislava Broka Daugavpils Mūzikas vidusskola</t>
  </si>
  <si>
    <t>Vidzemes Tehnoloģiju un dizaina tehnikums</t>
  </si>
  <si>
    <t>Alfrēda Kalniņa Cēsu mūzikas vidusskola</t>
  </si>
  <si>
    <t>Liepājas Valsts tehnikums</t>
  </si>
  <si>
    <t>Latvijas Republikas Augstākā tiesa</t>
  </si>
  <si>
    <t>Lauksaimniecības datu centrs</t>
  </si>
  <si>
    <t>Iekšējās drošības birojs</t>
  </si>
  <si>
    <t>Latvijas Zinātnes padome</t>
  </si>
  <si>
    <t>Datu valsts inspekcija</t>
  </si>
  <si>
    <t>Jēkabpils Tehnoloģiju tehnikums</t>
  </si>
  <si>
    <t>Nacionālo bruņoto spēku Apvienotais štābs</t>
  </si>
  <si>
    <t>Īpaši aizsargājamais kultūras piemineklis - Turaidas muzejrezervāts</t>
  </si>
  <si>
    <t>Rīgas Tirdzniecības profesionālā vidusskola</t>
  </si>
  <si>
    <t>Rīgas Stila un Modes tehnikums</t>
  </si>
  <si>
    <t>LR Labklājības ministrijas Valsts darba inspekcija</t>
  </si>
  <si>
    <t>Valsts iestāde</t>
  </si>
  <si>
    <t>Vidējā līgumsumma</t>
  </si>
  <si>
    <t>Nodrošinājuma pavēlniecība</t>
  </si>
  <si>
    <t>Ministrija</t>
  </si>
  <si>
    <t>LR NBS Nodrošinājuma pavēlniecības 3.Reģionālais nodrošinājuma centrs</t>
  </si>
  <si>
    <t>LR Zemessardzes štābs</t>
  </si>
  <si>
    <t>Latvijas Republikas Zemkopības ministrija</t>
  </si>
  <si>
    <t>Latvijas Republikas Labklājības ministrija</t>
  </si>
  <si>
    <t>Finanšu ministrija</t>
  </si>
  <si>
    <t>Ekonomikas ministrija</t>
  </si>
  <si>
    <t>Izglītības un zinātnes ministrija</t>
  </si>
  <si>
    <t>Vides aizsardzības un reģionālās attīstības ministrija</t>
  </si>
  <si>
    <t>Veselības ministrija</t>
  </si>
  <si>
    <t>Latvijas Republikas Satiksmes ministrija</t>
  </si>
  <si>
    <t>Latvijas Republikas Tieslietu ministrija</t>
  </si>
  <si>
    <t>Latvijas Republikas Ārlietu ministrija</t>
  </si>
  <si>
    <t>LR Kultūras ministrija</t>
  </si>
  <si>
    <t>Klimata un enerģētikas ministrija</t>
  </si>
  <si>
    <t>LR Aizsardzības ministrija</t>
  </si>
  <si>
    <t>Rīgas valstspilsētas pašvaldības Centrālās administrācijas Iepirkumu pārvalde</t>
  </si>
  <si>
    <t>Pašvaldības iestāde</t>
  </si>
  <si>
    <t xml:space="preserve">Jūrmalas valstspilsētas administrācija </t>
  </si>
  <si>
    <t>SIA Rīgas namu pārvaldnieks</t>
  </si>
  <si>
    <t>Rīgas valstspilsētas pašvaldības Mājokļu un vides departaments</t>
  </si>
  <si>
    <t>Jūrmalas Izglītības pārvalde</t>
  </si>
  <si>
    <t>Rīgas valstspilsētas pašvaldības Ārtelpas un mobilitātes departaments</t>
  </si>
  <si>
    <t>Jūrmalas valstspilsētas pašvaldības iestāde Pašvaldības īpašumu pārvaldīšanas centrs</t>
  </si>
  <si>
    <t>Ventspils Izglītības pārvalde</t>
  </si>
  <si>
    <t>Sabiedrība ar ierobežotu atbildību VIDZEMES SLIMNĪCA</t>
  </si>
  <si>
    <t>Dienvidkurzemes novada Komunālā pārvalde</t>
  </si>
  <si>
    <t>Ventspils valstspilsētas pašvaldības iestāde “Ventspils Komunālā pārvalde”</t>
  </si>
  <si>
    <t>Ādažu novada pašvaldības aģentūra “Carnikavas komunālserviss”</t>
  </si>
  <si>
    <t>Rīgas valstspilsētas pašvaldības Labklājības departaments</t>
  </si>
  <si>
    <t>Krāslavas novada pašvaldības Dagdas pilsētas un pagastu apvienība</t>
  </si>
  <si>
    <t>Maltas apvienības pārvalde</t>
  </si>
  <si>
    <t>Rēzeknes novada pašvaldības iestāde “Viļānu apvienības pārvalde”</t>
  </si>
  <si>
    <t>Cēsu novada Vecpiebalgas apvienības pārvalde</t>
  </si>
  <si>
    <t>Cēsu novada Priekuļu apvienības pārvalde</t>
  </si>
  <si>
    <t>Rēzeknes novada pašvaldības Dricānu apvienības pārvalde</t>
  </si>
  <si>
    <t>Nautrēnu apvienības pārvalde</t>
  </si>
  <si>
    <t>Rīgas valstpilsētas pašvaldības aģentūra "Rīgas investīciju un tūrisma aģentūra"</t>
  </si>
  <si>
    <t>Ventspils valstspilsētas pašvaldības iestāde “Ventspils Digitālais centrs”</t>
  </si>
  <si>
    <t>Alūksnes novada pagastu apvienības pārvalde</t>
  </si>
  <si>
    <t>Rīgas valstspilsētas pašvaldības aģentūra “Rīgas digitālā aģentūra”</t>
  </si>
  <si>
    <t xml:space="preserve">Cēsu novada Pārgaujas apvienības pārvalde </t>
  </si>
  <si>
    <t>Rīgas valstspilsētas pašvaldības policija</t>
  </si>
  <si>
    <t>Cēsu novada Līgatnes apvienības pārvalde</t>
  </si>
  <si>
    <t>Salaspils pašvaldības iestāde “Komunālais dienests”</t>
  </si>
  <si>
    <t>Jēkabpils novada pašvaldības aģentūra Jaunāmuiža</t>
  </si>
  <si>
    <t>P/I “Ventspils muzejs”</t>
  </si>
  <si>
    <t>Rīgas valstspilsētas pašvaldības aģentūra „Rīgas pieminekļu aģentūra”</t>
  </si>
  <si>
    <t>Rūjienas apvienības pārvalde</t>
  </si>
  <si>
    <t>Varakļānu novada pašvaldība</t>
  </si>
  <si>
    <t>Brenguļu, Kauguru un Trikātas apvienības pārvalde</t>
  </si>
  <si>
    <t>Burtnieku apvienības pārvalde</t>
  </si>
  <si>
    <t>Ropažu novada pašvaldības aģentūra "Saimnieks"</t>
  </si>
  <si>
    <t>Rīgas valstspilsētas pašvaldības Pilsētas attīstības departaments</t>
  </si>
  <si>
    <t>Ventspils valstspilsētas pašvaldības iestāde "Ventspils domes administrācija"</t>
  </si>
  <si>
    <t>Kocēnu apvienības pārvalde</t>
  </si>
  <si>
    <t>Naukšēnu apvienības pārvalde</t>
  </si>
  <si>
    <t>Mazsalacas apvienības pārvalde</t>
  </si>
  <si>
    <t>Jūrmalas pašvaldības policija</t>
  </si>
  <si>
    <t>Balvu novada pašvaldības aģentūra SAN-TEX</t>
  </si>
  <si>
    <t>Veselības un sociālās aprūpes centrs “Viļāni”</t>
  </si>
  <si>
    <t>Strenču apvienības pārvalde</t>
  </si>
  <si>
    <t>Ādažu Ūdens SIA</t>
  </si>
  <si>
    <t>Cēsu novada Jaunpiebalgas apvienības pārvalde</t>
  </si>
  <si>
    <t>Jūrmalas Kultūrtelpas un vides dizaina centrs</t>
  </si>
  <si>
    <t>Rīgas valstspilsētas pašvaldības Finanšu departaments</t>
  </si>
  <si>
    <t>“Ogres novada kultūras centrs” Ogres novada pašvaldības iestāde</t>
  </si>
  <si>
    <t>Jūrmalas kultūras centrs</t>
  </si>
  <si>
    <t>Saldus novada p/a Saldus Tūrisma informācijas, kultūras un sporta centrs</t>
  </si>
  <si>
    <t>Sociālās aprūpes centrs Alūksne</t>
  </si>
  <si>
    <t>Pašvaldības aģentūra “Višķi”</t>
  </si>
  <si>
    <t>Bauskas novada pašvaldības iestāde “Vecumnieku apvienības pārvalde”</t>
  </si>
  <si>
    <t>Rīgas valstspilsētas pašvaldības dzīvojamo māju privatizācijas komisija</t>
  </si>
  <si>
    <t>Pašvaldības sabiedrība ar ierobežotu atbildību “Kauguru veselības centrs”</t>
  </si>
  <si>
    <t>Sveķu pamatskola</t>
  </si>
  <si>
    <t>AUGŠDAUGAVAS NOVADA SOCIĀLO PAKALPOJUMU CENTRS "PĪLĀDZIS"</t>
  </si>
  <si>
    <t>Saldus novada pašvaldības aģentūra "Sociālais dienests"</t>
  </si>
  <si>
    <t>Rīgas valstspilsētas pašvaldības aģentūra "Rīgas enerģētikas aģentūra"</t>
  </si>
  <si>
    <t>Rīgas Futbola skola</t>
  </si>
  <si>
    <t>Ventspils valstspilsētas pašvaldības iestāde “Ventspils bibliotēka”</t>
  </si>
  <si>
    <t>SIA “Naujenes pakalpojumu serviss”</t>
  </si>
  <si>
    <t>Ventspils valstspilsētas pašvaldības iestāde “Ventspils Pašvaldības policija”</t>
  </si>
  <si>
    <t>Ogres novada pašvaldības aģentūra “Ogres komunikācijas”</t>
  </si>
  <si>
    <t>Aleksandra Bieziņa Raiskuma pamatskola</t>
  </si>
  <si>
    <t>Rīgas Pļavnieku pamatskola</t>
  </si>
  <si>
    <t>Alūksnes pirmsskolas izglītības iestāde “SPRĪDĪTIS”</t>
  </si>
  <si>
    <t>Pašvaldības aģentūra “Saulkrastu veselības un sociālās aprūpes centrs”</t>
  </si>
  <si>
    <t>Rīgas 72.vidusskola</t>
  </si>
  <si>
    <t>Bauskas novada pašvaldības iestāde “Rundāles apvienības pārvalde”</t>
  </si>
  <si>
    <t>Paula Stradiņa Medicīnas vēstures muzejs</t>
  </si>
  <si>
    <t>Cēsu pilsētas pansionāts</t>
  </si>
  <si>
    <t>Rīgas sporta skola “Rīdzene”</t>
  </si>
  <si>
    <t xml:space="preserve">Rīgas pašvaldības kultūras iestāžu apvienība </t>
  </si>
  <si>
    <t>Ventspils Kultūras centrs</t>
  </si>
  <si>
    <t>Āgenskalna Valsts ģimnāzija</t>
  </si>
  <si>
    <t>Rīgas 34. vidusskola</t>
  </si>
  <si>
    <t>Ventspils Sociālās aprūpes nams "Selga"</t>
  </si>
  <si>
    <t>Profesionālās ievirzes sporta izglītības iestāde “Hokeja skola “Rīga””</t>
  </si>
  <si>
    <t>Rīgas 2 .pamatskola</t>
  </si>
  <si>
    <t>Salaspils novada pašvaldības izglītības iestāde “Salaspils sporta skola”</t>
  </si>
  <si>
    <t>Rīgas Ziepniekkalna vidusskola</t>
  </si>
  <si>
    <t>Rīgas Lietuviešu vidusskola</t>
  </si>
  <si>
    <t>Rīgas Valsts 1. ģimnāzija</t>
  </si>
  <si>
    <t>Alūksnes Sporta skola</t>
  </si>
  <si>
    <t>Malienas pirmsskolas izglītības iestāde "Mazputniņš"</t>
  </si>
  <si>
    <t>Jūrmalas Sporta skola</t>
  </si>
  <si>
    <t>Alūksnes pirmsskolas izglītības iestāde “PIENENĪTE”</t>
  </si>
  <si>
    <t>Rīgas Centrālā bibliotēka</t>
  </si>
  <si>
    <t>Salaspils kultūras nams</t>
  </si>
  <si>
    <t>Jaunciema pamatskola</t>
  </si>
  <si>
    <t>Alūksnes novada pašvaldības Ziemeru pamatskola</t>
  </si>
  <si>
    <t>profesionālās ievirzes izglītības iestāde Jūrmalas Futbola skola</t>
  </si>
  <si>
    <t>Rīgas bērnu un jauniešu centrs "Daugmale"</t>
  </si>
  <si>
    <t>Jūrmalas muzejs</t>
  </si>
  <si>
    <t>Salaspils novada pašvaldības pirmsskolas izglītības iestāde "Salaspils 2.pirmsskola"</t>
  </si>
  <si>
    <t>Alsviķu pirmsskolas izglītības iestāde “Saulīte”</t>
  </si>
  <si>
    <t>Rīgas Valsts 3.ģimnāzija</t>
  </si>
  <si>
    <t>Bērnu un jauniešu centrs “Rīgas Skolēnu pils”</t>
  </si>
  <si>
    <t>Rīgas Iļģuciema pamatskola</t>
  </si>
  <si>
    <t>Alūksnes vidusskola</t>
  </si>
  <si>
    <t>Rīgas 95.vidusskola</t>
  </si>
  <si>
    <t>Alūksnes novada sociālo lietu pārvalde</t>
  </si>
  <si>
    <t>Bolderājas Mūzikas un mākslas skola</t>
  </si>
  <si>
    <t>Salaspils novada pašvaldības iestāde “Salaspils sporta nams”</t>
  </si>
  <si>
    <t>Rīgas pirmsskolas izglītības iestāde “Pūcīte”</t>
  </si>
  <si>
    <t>Alūksnes Tūrisma informācijas centrs</t>
  </si>
  <si>
    <t>Rīgas 45. vidusskola</t>
  </si>
  <si>
    <t>Alekseja Grāvīša Liepnas pamatskola</t>
  </si>
  <si>
    <t>Salaspils novada pašvaldības policija</t>
  </si>
  <si>
    <t>Salaspils novada pašvaldības iestāde Daugavas muzejs</t>
  </si>
  <si>
    <t>Rīgas 209.pirmsskolas izglītības iestāde "Bitīte"</t>
  </si>
  <si>
    <t>Kultūras un tautas mākslas centrs “Ritums”</t>
  </si>
  <si>
    <t>Alūksnes kultūras centrs</t>
  </si>
  <si>
    <t>Ventspils valstspilsētas pašvaldības iestāde Ventspils sociālais dienests</t>
  </si>
  <si>
    <t>Liepājas valstspilsētas pašvaldība</t>
  </si>
  <si>
    <t>Rīgas valstspilsētas pašvaldības Īpašuma departaments</t>
  </si>
  <si>
    <t>Valmieras novada pašvaldība</t>
  </si>
  <si>
    <t>Jelgavas valstspilsētas pašvaldība</t>
  </si>
  <si>
    <t>Daugavpils valstspilsētas pašvaldība</t>
  </si>
  <si>
    <t>Bauskas novada pašvaldība</t>
  </si>
  <si>
    <t>Jelgavas novada pašvaldība</t>
  </si>
  <si>
    <t>Saldus novada pašvaldība</t>
  </si>
  <si>
    <t>Mārupes novada pašvaldība</t>
  </si>
  <si>
    <t>Ķekavas novada pašvaldība</t>
  </si>
  <si>
    <t>Cēsu novada pašvaldība</t>
  </si>
  <si>
    <t>Ogres novada pašvaldība</t>
  </si>
  <si>
    <t>Aizkraukles novada pašvaldība</t>
  </si>
  <si>
    <t>Tukuma novada pašvaldība</t>
  </si>
  <si>
    <t>Limbažu novada pašvaldība</t>
  </si>
  <si>
    <t>Ventspils valstspilsētas pašvaldība</t>
  </si>
  <si>
    <t>Salaspils novada pašvaldība</t>
  </si>
  <si>
    <t>Dienvidkurzemes novada pašvaldība</t>
  </si>
  <si>
    <t>Dobeles novada pašvaldība</t>
  </si>
  <si>
    <t>Siguldas novada pašvaldība</t>
  </si>
  <si>
    <t>Talsu novada pašvaldība</t>
  </si>
  <si>
    <t>Ropažu novada pašvaldība</t>
  </si>
  <si>
    <t>Kuldīgas novada pašvaldība</t>
  </si>
  <si>
    <t>Ludzas novada pašvaldība</t>
  </si>
  <si>
    <t>Smiltenes novada pašvaldība</t>
  </si>
  <si>
    <t>Ādažu novada pašvaldība</t>
  </si>
  <si>
    <t>Gulbenes novada pašvaldība</t>
  </si>
  <si>
    <t>Balvu novada pašvaldība</t>
  </si>
  <si>
    <t>Preiļu novada pašvaldība</t>
  </si>
  <si>
    <t>Madonas novada pašvaldība</t>
  </si>
  <si>
    <t>Augšdaugavas novada pašvaldības Centrālā pārvalde</t>
  </si>
  <si>
    <t>Jēkabpils novada pašvaldība</t>
  </si>
  <si>
    <t>Olaines novada pašvaldība</t>
  </si>
  <si>
    <t>Saulkrastu novada pašvaldība</t>
  </si>
  <si>
    <t>Alūksnes novada pašvaldība</t>
  </si>
  <si>
    <t>Rēzeknes valstspilsētas pašvaldība</t>
  </si>
  <si>
    <t>Rīgas valstspilsētas pašvaldības Izglītības, kultūras un sporta departaments</t>
  </si>
  <si>
    <t>Rēzeknes novada pašvaldība</t>
  </si>
  <si>
    <t>Krāslavas novada pašvaldība</t>
  </si>
  <si>
    <t>Valkas novada pašvaldība</t>
  </si>
  <si>
    <t>Ventspils novada dome</t>
  </si>
  <si>
    <t>Līvānu novada pašvaldība</t>
  </si>
  <si>
    <t>Cēsu novada Amatas apvienības pārvalde</t>
  </si>
  <si>
    <t>Kaunatas apvienības pārvalde</t>
  </si>
  <si>
    <t>Bauskas novada pašvaldības iestāde "Bauskas apvienības pārvalde"</t>
  </si>
  <si>
    <t>Rīgas 132. pirmsskolas izglītības iestāde “Ieviņa”</t>
  </si>
  <si>
    <t>Rīgas valstspilsētas pašvaldības bāriņtiesa</t>
  </si>
  <si>
    <t>Pašvaldība</t>
  </si>
  <si>
    <t>Daugavpils Universitātes aģentūra “Latvijas Hidroekoloģijas institūts”</t>
  </si>
  <si>
    <t>Cits subjekts saskaņā ar PIL 6. pantu</t>
  </si>
  <si>
    <t>AS “Augstsprieguma tīkls”</t>
  </si>
  <si>
    <t>Valsts SIA “Autotransporta direkcija”</t>
  </si>
  <si>
    <t>SIA "Bulduru Tehnikums"</t>
  </si>
  <si>
    <t>VSIA Latvijas Televīzija</t>
  </si>
  <si>
    <t>Valsts SIA Nacionālais rehabilitācijas centrs Vaivari</t>
  </si>
  <si>
    <t>Valsts akciju sabiedrība "Latvijas dzelzceļš"</t>
  </si>
  <si>
    <t>VAS "Starptautiskā lidosta "Rīga""</t>
  </si>
  <si>
    <t>SIA “VESELĪBAS CENTRS “BIĶERNIEKI””</t>
  </si>
  <si>
    <t>VSIA “Strenču psihoneiroloģiskā slimnīca”</t>
  </si>
  <si>
    <t>VSIA Rīgas Cirks</t>
  </si>
  <si>
    <t>Valsts sabiedrība ar ierobežotu atbildību “Traumatoloģijas un ortopēdijas slimnīca”</t>
  </si>
  <si>
    <t>SIA „Jaunmoku pils”</t>
  </si>
  <si>
    <t>Valsts akciju sabiedrība "Latvijas gaisa satiksme"</t>
  </si>
  <si>
    <t>Valsts SIA Daugavpils teātris</t>
  </si>
  <si>
    <t>VSIA Šampētera nams</t>
  </si>
  <si>
    <t>Valsts sabiedrība ar ierobežotu atbildību “Latvijas Radio”</t>
  </si>
  <si>
    <t>VAS Elektroniskie sakari</t>
  </si>
  <si>
    <t>VSIA “Latvijas Nacionālā opera un balets”</t>
  </si>
  <si>
    <t>VSIA “Iekšlietu ministrijas poliklīnika”</t>
  </si>
  <si>
    <t>Valsts akciju sabiedrība "Valsts nekustamie īpašumi"</t>
  </si>
  <si>
    <t>SIA “Publisko aktīvu pārvaldītājs Possessor”</t>
  </si>
  <si>
    <t>VSIA “Dailes Teātris”</t>
  </si>
  <si>
    <t>SIA “Tiesu namu aģentūra”</t>
  </si>
  <si>
    <t>Valsts sabiedrība ar ierobežotu atbildību Latvijas Vides, ģeoloģijas un meteoroloģijas centrs</t>
  </si>
  <si>
    <t>SIA Latvijas nacionālais metroloģijas centrs</t>
  </si>
  <si>
    <t>VSIA “Mihaila Čehova Rīgas Krievu teātris”</t>
  </si>
  <si>
    <t>VSIA "Bērnu klīniskā universitātes slimnīca"</t>
  </si>
  <si>
    <t>VSIA „Paula Stradiņa klīniskā universitātes slimnīca”</t>
  </si>
  <si>
    <t>VAS Latvijas valsts radio un televīzijas centrs</t>
  </si>
  <si>
    <t>Rīgas siltums, AS</t>
  </si>
  <si>
    <t>Jaunais Rīgas teātris</t>
  </si>
  <si>
    <t>AS "Sadales tīkls"</t>
  </si>
  <si>
    <t>RB Rail AS</t>
  </si>
  <si>
    <t>Akciju sabiedrība “Latvenergo”</t>
  </si>
  <si>
    <t>SIA „Rīgas Austrumu klīniskā universitātes slimnīca”</t>
  </si>
  <si>
    <t>Sabiedrība ar ierobežotu atbildību “EIROPAS DZELZCEĻA LĪNIJAS”</t>
  </si>
  <si>
    <t>Valsts akciju sabiedrība "Latvijas Pasts"</t>
  </si>
  <si>
    <t>VSIA “Slimnīca “Ģintermuiža””</t>
  </si>
  <si>
    <t>Valsts sabiedrības ar ierobežotu atbildību “Latvijas Koncerti”</t>
  </si>
  <si>
    <t>Akciju sabiedrība “Conexus Baltic Grid”</t>
  </si>
  <si>
    <t>VSIA “Latvijas Jūras administrācija”</t>
  </si>
  <si>
    <t>SIA "DOBELES NAMSAIMNIEKS"</t>
  </si>
  <si>
    <t>VSIA Latvijas Valsts ceļi</t>
  </si>
  <si>
    <t>Valsts SIA "Valsts Akadēmiskais koris "Latvija""</t>
  </si>
  <si>
    <t>Akciju sabiedrība "Pasažieru vilciens"</t>
  </si>
  <si>
    <t>Valsts sabiedrība ar ierobežotu atbildību “Rīgas Tūrisma un radošās  industrijas tehnikums”</t>
  </si>
  <si>
    <t>VSIA “Latvijas Vēstnesis”</t>
  </si>
  <si>
    <t>V SIA “Latvijas standarts”</t>
  </si>
  <si>
    <t>AS "Latvijas valsts meži"</t>
  </si>
  <si>
    <t>VSIA “Latvijas Nacionālais teātris”</t>
  </si>
  <si>
    <t>SIA Latvijas Augu aizsardzības pētniecības centrs</t>
  </si>
  <si>
    <t>VSIA “Latvijas Leļļu teātris”</t>
  </si>
  <si>
    <t>SIA Mācību un pētījumu saimniecība Vecauce</t>
  </si>
  <si>
    <t>VSIA “Latvijas Proves birojs”</t>
  </si>
  <si>
    <t>VSIA “Liepājas simfoniskais orķestris”</t>
  </si>
  <si>
    <t>SIA Garkalnes ūdens</t>
  </si>
  <si>
    <t>AS “Attīstības finanšu institūcija Altum”</t>
  </si>
  <si>
    <t>SIA Valsts aizsardzības korporācija</t>
  </si>
  <si>
    <t>Valsts sabiedrība ar ierobežotu atbildību "Bērnu psihoneiroloģiskā slimnīca "Ainaži""</t>
  </si>
  <si>
    <t>SIA “Latvijas Lauku konsultāciju un izglītības centrs”</t>
  </si>
  <si>
    <t>SIA Rīgas Stradiņa universitātes Stomatoloģijas institūts</t>
  </si>
  <si>
    <t>VSIA “Rīgas Psihiatrijas un narkoloģijas centrs”</t>
  </si>
  <si>
    <t>VAS “Ceļu satiksmes drošības direkcija”</t>
  </si>
  <si>
    <t>VSIA Latvijas Nacionālais simfoniskais orķestris</t>
  </si>
  <si>
    <t>SIA “Latvijas Nacionālais sporta centrs”</t>
  </si>
  <si>
    <t>Kapitālsabiedrība (valsts un kontrolētās)</t>
  </si>
  <si>
    <t>SIA “Getliņi EKO”</t>
  </si>
  <si>
    <t>Kapitālsabiedrība (pašvaldības un kontrolētās)</t>
  </si>
  <si>
    <t>SIA "Rīgas ūdens"</t>
  </si>
  <si>
    <t>Rīgas pašvaldības sabiedrība ar ierobežotu atbildību "Rīgas satiksme"</t>
  </si>
  <si>
    <t>SIA "Rīgas nami"</t>
  </si>
  <si>
    <t>SIA "Ziemeļkurzemes reģionālā slimnīca"</t>
  </si>
  <si>
    <t>SIA “Rīgas meži”</t>
  </si>
  <si>
    <t>SIA “Daugavpils reģionālā slimnīca”</t>
  </si>
  <si>
    <t>SIA “Rīgas 1.slimnīca”</t>
  </si>
  <si>
    <t>SIA “LIEPĀJAS REĢIONĀLĀ SLIMNĪCA”</t>
  </si>
  <si>
    <t>Pašvaldības SIA Ventspils nekustamie īpašumi</t>
  </si>
  <si>
    <t>SIA “Daugavpils dzīvokļu un komunālās saimniecības uzņēmums”</t>
  </si>
  <si>
    <t>SIA “ZAAO”</t>
  </si>
  <si>
    <t>Sabiedrība ar ierobežotu atbildību “Rēzeknes slimnīca”</t>
  </si>
  <si>
    <t>Sabiedrība ar ierobežotu atbildību "Ogres rajona slimnīca"</t>
  </si>
  <si>
    <t>SIA “Jelgavas nekustamā īpašuma pārvalde”</t>
  </si>
  <si>
    <t>SIA “Rīgas 2.slimnīca”</t>
  </si>
  <si>
    <t>Jēkabpils reģionālā slimnīca</t>
  </si>
  <si>
    <t>SIA Atkritumu apsaimniekošanas sabiedrība "Piejūra"</t>
  </si>
  <si>
    <t>SIA "Saldus komunālserviss"</t>
  </si>
  <si>
    <t>SIA ”Bauskas slimnīca”</t>
  </si>
  <si>
    <t>Madonas novada pašvaldības SIA “Madonas slimnīca”</t>
  </si>
  <si>
    <t>Sabiedrība ar ierobežotu atbildību "Liepājas RAS"</t>
  </si>
  <si>
    <t>Sabiedrība ar ierobežotu atbildību “Atkritumu Apsaimniekošanas Dienvidlatgales Starppašvaldību Organizācija”</t>
  </si>
  <si>
    <t>SIA “Rehabilitācijas centrs “Līgatne””</t>
  </si>
  <si>
    <t>SIA “Vidusdaugavas SPAAO”</t>
  </si>
  <si>
    <t>SIA "Rīgas Dzemdību nams"</t>
  </si>
  <si>
    <t>“Salaspils veselības centrs”</t>
  </si>
  <si>
    <t>SIA Daugavpils autobusu parks</t>
  </si>
  <si>
    <t>SIA "Rīgas veselības centrs"</t>
  </si>
  <si>
    <t>SIA “Rīgas Nacionālais zooloģiskais dārzs”</t>
  </si>
  <si>
    <t>SIA “Jelgavas pilsētas slimnīca”</t>
  </si>
  <si>
    <t>SIA “CĒSU KLĪNIKA”</t>
  </si>
  <si>
    <t>SIA “Jūrmalas slimnīca”</t>
  </si>
  <si>
    <t>SIA "Jūrmalas ūdens"</t>
  </si>
  <si>
    <t>SIA “Labiekārtošana - D”</t>
  </si>
  <si>
    <t>SIA “Limbažu slimnīca”</t>
  </si>
  <si>
    <t>Pašvaldības kapitālsabiedrība, Sabiedrība ar ierobežotu atbildību "Preiļu saimnieks"</t>
  </si>
  <si>
    <t>SIA Jūrmalas gaisma</t>
  </si>
  <si>
    <t>SIA “Ķekavas sadzīves servisa centrs”</t>
  </si>
  <si>
    <t>SIA ALAAS</t>
  </si>
  <si>
    <t>SIA “Jelgavas komunālie pakalpojumi”</t>
  </si>
  <si>
    <t>Pašvaldības SIA "Garkalnes Komunālserviss"</t>
  </si>
  <si>
    <t>SIA "Siguldas Sporta serviss"</t>
  </si>
  <si>
    <t>SIA "Rēzeknes ūdens"</t>
  </si>
  <si>
    <t>SIA „Dobeles un apkārtnes slimnīca”</t>
  </si>
  <si>
    <t>SIA “Rīgas nami” (ex SIA "Rīgas Centrāltirgus"</t>
  </si>
  <si>
    <t>PSIA “Ventspils labiekārtošanas kombināts”</t>
  </si>
  <si>
    <t>SIA "Daugavpils ūdens"</t>
  </si>
  <si>
    <t>AS "Olaines ūdens un siltums"</t>
  </si>
  <si>
    <t>SIA "Ludzas medicīnas centrs"</t>
  </si>
  <si>
    <t>Sabiedrība ar ierobežotu atbildību “Kuldīgas slimnīca”</t>
  </si>
  <si>
    <t>SIA "GROBIŅAS HES"</t>
  </si>
  <si>
    <t>SIA JK Namu pārvalde</t>
  </si>
  <si>
    <t>SIA “Olimpiskais centrs “Ventspils””</t>
  </si>
  <si>
    <t>SIA “Ķekavas nami”</t>
  </si>
  <si>
    <t>SIA „Saulkrastu Komunālserviss”</t>
  </si>
  <si>
    <t>SIA “AP Kaudzītes”</t>
  </si>
  <si>
    <t>SIA "Priekules nami"</t>
  </si>
  <si>
    <t>SIA “Ludzas apsaimniekotājs”</t>
  </si>
  <si>
    <t>SIA "Smiltenes NKUP"</t>
  </si>
  <si>
    <t>SIA “Aizkraukles slimnīca”</t>
  </si>
  <si>
    <t>SIA Priekules slimnīca</t>
  </si>
  <si>
    <t>SIA “Bauskas novada komunālserviss”</t>
  </si>
  <si>
    <t>Sabiedrība ar ierobežotu atbildību "Tukuma slimnīca"</t>
  </si>
  <si>
    <t>PSIA “Veselības un sociālās aprūpes centrs - Sloka”</t>
  </si>
  <si>
    <t>SIA “Krāslavas slimnīca”</t>
  </si>
  <si>
    <t>SIA “Jelgavas poliklīnika”</t>
  </si>
  <si>
    <t>Aizkraukles KUK SIA</t>
  </si>
  <si>
    <t>SIA “Veselības centrs Ilūkste”</t>
  </si>
  <si>
    <t>SIA ,,Daugavpils satiksme”</t>
  </si>
  <si>
    <t>SIA "Talsu namsaimnieks"</t>
  </si>
  <si>
    <t>Sabiedrība ar ierobežotu atbildību "Jēkabpils pakalpojumi"</t>
  </si>
  <si>
    <t>SIA “Liepājas Latviešu biedrības nams”</t>
  </si>
  <si>
    <t>SIA “Vilkme”</t>
  </si>
  <si>
    <t>SIA Ikšķiles māja</t>
  </si>
  <si>
    <t>SIA “Liepājas Olimpiskais centrs”</t>
  </si>
  <si>
    <t>Sabiedrība ar ierobežotu atbildību Sarkanā Krusta Smiltenes slimnīca</t>
  </si>
  <si>
    <t>Pašvaldības SIA “Ventspils poliklīnika”</t>
  </si>
  <si>
    <t>SIA “Saldus medicīnas centrs”</t>
  </si>
  <si>
    <t>SIA Gulbenes Energo Serviss</t>
  </si>
  <si>
    <t>Sabiedrība ar ierobežotu atbildību “Madonas namsaimnieks”</t>
  </si>
  <si>
    <t>Alūksnes slimnīca, sabiedrība ar ierobežotu atbildību</t>
  </si>
  <si>
    <t>Sabiedrība ar ierobežotu atbildību "VĪGANTS"</t>
  </si>
  <si>
    <t>SIA "DAUGAVPILS OLIMPISKAIS CENTRS"</t>
  </si>
  <si>
    <t>Sabiedrība ar ierobežotu atbildību “Preiļu slimnīca”</t>
  </si>
  <si>
    <t>Sabiedrība ar ierobežotu atbildību “Dzintaru koncertzāle”</t>
  </si>
  <si>
    <t>SIA “Pansonāts Rokaiži”</t>
  </si>
  <si>
    <t>SIA Zemgales EKO</t>
  </si>
  <si>
    <t>Sabiedrība ar ierobežotu atbildību "Rēzeknes Namsaimnieks"</t>
  </si>
  <si>
    <t>SIA“Kurzemes filharmonija”</t>
  </si>
  <si>
    <t>SIA Ādažu namsaimnieks</t>
  </si>
  <si>
    <t>Sabiedrība ar ierobežotu atbildību “Zemgales olimpiskais centrs”</t>
  </si>
  <si>
    <t>SIA “Siguldas slimnīca”</t>
  </si>
  <si>
    <t>Pašvaldības sabiedrība ar ierobežotu atbildību Ādažu slimnīca</t>
  </si>
  <si>
    <t>SIA "Liepājas namu apsaimniekotājs</t>
  </si>
  <si>
    <t>SIA "Baložu komunālā saimniecība"</t>
  </si>
  <si>
    <t>SIA "VNK serviss"</t>
  </si>
  <si>
    <t>SIA Aprūpes nams Urga</t>
  </si>
  <si>
    <t>Sabiedrība ar ierobežotu atbildību "Lielais Dzintars"</t>
  </si>
  <si>
    <t>Dobeles novada pašvaldības sabiedrība ar ierobežotu atbildību "Dobeles komunālie pakalpojumi"</t>
  </si>
  <si>
    <t>SIA "Austrumlatvijas koncertzāle"</t>
  </si>
  <si>
    <t>Sabiedrība ar ierobežotu atbildību "Grīvas poliklīnika"</t>
  </si>
  <si>
    <t>SIA Līvānu dzīvokļu un komunālā saimniecība</t>
  </si>
  <si>
    <t>SIA „Liepājas teātris”</t>
  </si>
  <si>
    <t>Sabiedrība ar ierobežotu atbildību  „Aizputes Nami”</t>
  </si>
  <si>
    <t>SIA “Olimpiskais centrs Rēzekne”</t>
  </si>
  <si>
    <t>Sabiedrība ar ierobežotu atbildību &amp;quot;Zemgales veselības centrs&amp;quot;</t>
  </si>
  <si>
    <t xml:space="preserve">Vangažu Namsaimnieks SIA </t>
  </si>
  <si>
    <t>Līvānu novada domes pašvaldības  sabiedrība ar ierobežotu atbildību  „Līvānu slimnīca”</t>
  </si>
  <si>
    <t>Sabiedrība ar ierobežotu atbildību “Rehabilitācijas centrs “Rāzna””</t>
  </si>
  <si>
    <t>SIA "Pils rajona Namu pārvalde"</t>
  </si>
  <si>
    <t>Sabiedrība ar ierobežotu atbildību "Auces komunālie pakalpojumi"</t>
  </si>
  <si>
    <t>SIA VATS</t>
  </si>
  <si>
    <t>SIA “Zilupes veselības un sociālās aprūpes centrs”</t>
  </si>
  <si>
    <t>SIA “Daugavpils bērnu veselības centrs”</t>
  </si>
  <si>
    <t>SIA “Jaunliepājas primārās veselības aprūpes centrs”</t>
  </si>
  <si>
    <t>SIA “Aknīstes veselības un sociālās aprūpes centrs”</t>
  </si>
  <si>
    <t>SIA “Lielvārdes Remte”</t>
  </si>
  <si>
    <t>SIA "Kuldīgas komunālie pakalpojumi"</t>
  </si>
  <si>
    <t>Sabiedrība ar ierobežotu atbildību "Valkas Namsaimnieks"</t>
  </si>
  <si>
    <t>SIA “Pļaviņu Komunālie pakalpojumi”</t>
  </si>
  <si>
    <t>Pašvaldības SIA “Ventspils siltums”</t>
  </si>
  <si>
    <t>Akciju sabiedrība “Gaso”</t>
  </si>
  <si>
    <t>Subjekts ar īpašām vai ekskluzīvām tiesībām (privātais sabiedrisko pakalpojumu sniedzējs)</t>
  </si>
  <si>
    <t>Ministrijas</t>
  </si>
  <si>
    <t>Rīgas Basketbola skola</t>
  </si>
  <si>
    <t>Alūksnes novada pašvaldības aģentūra “SPODRA”</t>
  </si>
  <si>
    <t>Rīgas Celtniecības koledža</t>
  </si>
  <si>
    <t>Akciju sabiedrība "Pasažieru vilciens";</t>
  </si>
  <si>
    <t>SIA "Eiropas dzelzceļa līnijas"</t>
  </si>
  <si>
    <t>Pašvaldības un pašvaldību iestādes</t>
  </si>
  <si>
    <t>Kumulatīvais % no pasūtītāju kopskaita</t>
  </si>
  <si>
    <t>Kopsavilkums - Visi pasūtītāji</t>
  </si>
  <si>
    <t>Apjoms no kopējās līgumsummas</t>
  </si>
  <si>
    <t>Kumulatīvais pasūtītāju skaits, kas kopā sasniedz attiecīgo līmeni (% no kopējās līgumcenas)</t>
  </si>
  <si>
    <r>
      <t xml:space="preserve">Ministrijas: </t>
    </r>
    <r>
      <rPr>
        <sz val="11"/>
        <color rgb="FF000000"/>
        <rFont val="Calibri"/>
        <family val="2"/>
        <charset val="186"/>
      </rPr>
      <t>13 / 58 582 512 EUR</t>
    </r>
  </si>
  <si>
    <t>Valsts iestādes 118 / 1 352 028 130</t>
  </si>
  <si>
    <t>Valsts kapitālsabiedrības 65 / 1 933 637 060 EUR</t>
  </si>
  <si>
    <r>
      <t xml:space="preserve">Pašvaldības un to iestādes: 166 / </t>
    </r>
    <r>
      <rPr>
        <sz val="11"/>
        <color rgb="FF000000"/>
        <rFont val="Calibri"/>
        <family val="2"/>
        <charset val="186"/>
      </rPr>
      <t>1 586 145 815 EUR</t>
    </r>
  </si>
  <si>
    <r>
      <t xml:space="preserve"> Pašvaldību kapitālsabiedrības: 122 / </t>
    </r>
    <r>
      <rPr>
        <sz val="11"/>
        <color rgb="FF000000"/>
        <rFont val="Calibri"/>
        <family val="2"/>
        <charset val="186"/>
      </rPr>
      <t>278 616 204 EUR</t>
    </r>
  </si>
  <si>
    <t>Citi pasūtītāji (atvasinātas juridiskas personas, biedrības, nodibinājumi: 52 / 242 810 043 EUR</t>
  </si>
  <si>
    <t>Dati no 2024.gadā IUB PVS  publicētajiem iepirkumu rezultātu paziņojumiem. Kopējā līgumu vērtība atspoguļo noslēgtajos līgumos paredzēto apjomu, kas nenozīmē, ka tā precīzi atbildīs faktiski samaksātajām summām, turklāt līgumu izpilde var būt gan konkrētajā gadā, gan turpināties nākamajos gados.</t>
  </si>
  <si>
    <r>
      <t>Pasūtītāju skaits un kopējā līgumu vērtība atkarībā no to juridiskā tipa (detalizēti dati par katru pasūtītāju tipu ietverti atsevišķā sadaļā (</t>
    </r>
    <r>
      <rPr>
        <i/>
        <sz val="11"/>
        <color theme="1"/>
        <rFont val="Aptos"/>
        <family val="2"/>
      </rPr>
      <t>sheet</t>
    </r>
    <r>
      <rPr>
        <sz val="11"/>
        <color theme="1"/>
        <rFont val="Aptos"/>
        <family val="2"/>
      </rPr>
      <t>)):</t>
    </r>
  </si>
  <si>
    <t>Visi pasūtītāji kopā</t>
  </si>
  <si>
    <t>Valsts iestādes (tiešās pārvaldes iestādes, izņemot ministrijas)</t>
  </si>
  <si>
    <t>Kapitālsabiedrība (valsts un valsts kontrolētās)</t>
  </si>
  <si>
    <t>Kapitālsabiedrības (pašvaldības un pašvaldības kontrolētās)</t>
  </si>
  <si>
    <t xml:space="preserve">Citi pasūtītāji </t>
  </si>
  <si>
    <t>Piemēram: 90% no kopējās iepirkumu vērtības nodrošina 80 pasūtītāji, kas ir 14,9% no pasūtītāju kopskaita, kas 2024.gadā publicējuši iepirkumu rezultātus.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</si>
</sst>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212529"/>
      <name val="Calibri"/>
      <family val="2"/>
      <charset val="186"/>
      <scheme val="minor"/>
    </font>
    <font>
      <b/>
      <sz val="14"/>
      <color theme="1"/>
      <name val="Calibri"/>
      <family val="2"/>
      <charset val="186"/>
      <scheme val="minor"/>
    </font>
    <font>
      <b/>
      <sz val="12"/>
      <color theme="1"/>
      <name val="Calibri"/>
      <family val="2"/>
      <charset val="186"/>
      <scheme val="minor"/>
    </font>
    <font>
      <i/>
      <sz val="11"/>
      <color theme="1"/>
      <name val="Calibri"/>
      <family val="2"/>
      <charset val="186"/>
      <scheme val="minor"/>
    </font>
    <font>
      <sz val="11"/>
      <color theme="1"/>
      <name val="Aptos"/>
      <family val="2"/>
    </font>
    <font>
      <i/>
      <sz val="11"/>
      <color theme="1"/>
      <name val="Aptos"/>
      <family val="2"/>
    </font>
    <font>
      <sz val="11"/>
      <color rgb="FF000000"/>
      <name val="Calibri"/>
      <family val="2"/>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theme="9" tint="0.39997558519241921"/>
      </top>
      <bottom style="thin">
        <color theme="9" tint="0.39997558519241921"/>
      </bottom>
      <diagonal/>
    </border>
    <border>
      <left style="thin">
        <color indexed="64"/>
      </left>
      <right style="thin">
        <color indexed="64"/>
      </right>
      <top style="thin">
        <color indexed="64"/>
      </top>
      <bottom/>
      <diagonal/>
    </border>
    <border>
      <left/>
      <right/>
      <top style="thin">
        <color theme="9" tint="0.39997558519241921"/>
      </top>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2" fillId="0" borderId="0" xfId="0" applyFont="1"/>
    <xf numFmtId="3" fontId="0" fillId="0" borderId="0" xfId="0" applyNumberFormat="1"/>
    <xf numFmtId="9" fontId="0" fillId="0" borderId="1" xfId="0" applyNumberFormat="1" applyBorder="1"/>
    <xf numFmtId="3" fontId="0" fillId="0" borderId="1" xfId="0" applyNumberFormat="1" applyBorder="1"/>
    <xf numFmtId="0" fontId="0" fillId="0" borderId="1" xfId="0" applyBorder="1"/>
    <xf numFmtId="9" fontId="0" fillId="0" borderId="1" xfId="1" applyFont="1" applyBorder="1"/>
    <xf numFmtId="0" fontId="3" fillId="0" borderId="1" xfId="0" applyFont="1" applyBorder="1"/>
    <xf numFmtId="164" fontId="0" fillId="0" borderId="1" xfId="1" applyNumberFormat="1" applyFont="1" applyBorder="1"/>
    <xf numFmtId="1" fontId="0" fillId="0" borderId="1" xfId="0" applyNumberFormat="1" applyBorder="1"/>
    <xf numFmtId="0" fontId="4" fillId="0" borderId="1" xfId="0" applyFont="1" applyBorder="1"/>
    <xf numFmtId="0" fontId="0" fillId="0" borderId="2" xfId="0" applyBorder="1"/>
    <xf numFmtId="0" fontId="0" fillId="0" borderId="3" xfId="0" applyBorder="1"/>
    <xf numFmtId="0" fontId="0" fillId="0" borderId="4" xfId="0" applyBorder="1"/>
    <xf numFmtId="1" fontId="0" fillId="0" borderId="3" xfId="0" applyNumberFormat="1" applyBorder="1"/>
    <xf numFmtId="0" fontId="5" fillId="0" borderId="0" xfId="0" applyFont="1"/>
    <xf numFmtId="4" fontId="0" fillId="0" borderId="1" xfId="0" applyNumberFormat="1" applyBorder="1"/>
    <xf numFmtId="0" fontId="6" fillId="0" borderId="0" xfId="0" applyFont="1"/>
    <xf numFmtId="0" fontId="8" fillId="0" borderId="0" xfId="0" applyFont="1" applyAlignment="1">
      <alignment vertical="center"/>
    </xf>
    <xf numFmtId="0" fontId="10" fillId="0" borderId="0" xfId="0" applyFont="1" applyAlignment="1">
      <alignment vertical="center"/>
    </xf>
    <xf numFmtId="0" fontId="0" fillId="0" borderId="1" xfId="0" applyBorder="1" applyAlignment="1">
      <alignment horizontal="center" wrapText="1"/>
    </xf>
    <xf numFmtId="0" fontId="0" fillId="0" borderId="0" xfId="0" applyAlignment="1">
      <alignment wrapText="1"/>
    </xf>
    <xf numFmtId="0" fontId="6" fillId="0" borderId="0" xfId="0" applyFont="1" applyAlignment="1">
      <alignment horizontal="center"/>
    </xf>
    <xf numFmtId="0" fontId="8" fillId="0" borderId="0" xfId="0" applyFont="1" applyAlignment="1">
      <alignment horizontal="left" vertical="center" wrapText="1"/>
    </xf>
    <xf numFmtId="0" fontId="7" fillId="0" borderId="0" xfId="0" applyFont="1" applyAlignment="1">
      <alignment horizontal="left"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CACC-D1CB-42A9-881B-17BA47218136}">
  <dimension ref="A1:F25"/>
  <sheetViews>
    <sheetView tabSelected="1" workbookViewId="0">
      <selection activeCell="C35" sqref="C35"/>
    </sheetView>
  </sheetViews>
  <sheetFormatPr defaultRowHeight="15" x14ac:dyDescent="0.25"/>
  <cols>
    <col min="1" max="1" width="13.85546875" customWidth="1"/>
    <col min="2" max="2" width="39.5703125" customWidth="1"/>
    <col min="3" max="3" width="23.42578125" customWidth="1"/>
    <col min="4" max="4" width="17.28515625" customWidth="1"/>
    <col min="5" max="5" width="15.85546875" customWidth="1"/>
    <col min="6" max="6" width="19.5703125" customWidth="1"/>
    <col min="7" max="7" width="26" customWidth="1"/>
    <col min="9" max="9" width="21" customWidth="1"/>
    <col min="10" max="10" width="16.85546875" customWidth="1"/>
  </cols>
  <sheetData>
    <row r="1" spans="1:6" ht="15.75" x14ac:dyDescent="0.25">
      <c r="A1" s="22" t="s">
        <v>561</v>
      </c>
      <c r="B1" s="22"/>
      <c r="C1" s="22"/>
      <c r="D1" s="22"/>
    </row>
    <row r="3" spans="1:6" ht="60" x14ac:dyDescent="0.25">
      <c r="A3" s="20" t="s">
        <v>562</v>
      </c>
      <c r="B3" s="20" t="s">
        <v>2</v>
      </c>
      <c r="C3" s="20" t="s">
        <v>563</v>
      </c>
      <c r="D3" s="20" t="s">
        <v>560</v>
      </c>
    </row>
    <row r="4" spans="1:6" x14ac:dyDescent="0.25">
      <c r="A4" s="3">
        <v>1</v>
      </c>
      <c r="B4" s="4">
        <v>5451819763</v>
      </c>
      <c r="C4" s="5">
        <v>536</v>
      </c>
      <c r="D4" s="3">
        <v>1</v>
      </c>
    </row>
    <row r="5" spans="1:6" x14ac:dyDescent="0.25">
      <c r="A5" s="3">
        <v>0.9</v>
      </c>
      <c r="B5" s="4">
        <v>4906637786.6999998</v>
      </c>
      <c r="C5" s="5">
        <v>80</v>
      </c>
      <c r="D5" s="8">
        <v>0.14925373134328357</v>
      </c>
    </row>
    <row r="6" spans="1:6" x14ac:dyDescent="0.25">
      <c r="A6" s="3">
        <v>0.8</v>
      </c>
      <c r="B6" s="4">
        <v>4361455810.3999996</v>
      </c>
      <c r="C6" s="5">
        <v>38</v>
      </c>
      <c r="D6" s="8">
        <v>7.0895522388059698E-2</v>
      </c>
    </row>
    <row r="7" spans="1:6" x14ac:dyDescent="0.25">
      <c r="A7" s="3">
        <v>0.7</v>
      </c>
      <c r="B7" s="4">
        <v>3816273834.0999999</v>
      </c>
      <c r="C7" s="5">
        <v>22</v>
      </c>
      <c r="D7" s="8">
        <v>4.1044776119402986E-2</v>
      </c>
    </row>
    <row r="8" spans="1:6" x14ac:dyDescent="0.25">
      <c r="A8" s="3">
        <v>0.6</v>
      </c>
      <c r="B8" s="4">
        <v>3271091857.8000002</v>
      </c>
      <c r="C8" s="5">
        <v>14</v>
      </c>
      <c r="D8" s="8">
        <v>2.6119402985074626E-2</v>
      </c>
    </row>
    <row r="9" spans="1:6" x14ac:dyDescent="0.25">
      <c r="A9" s="3">
        <v>0.5</v>
      </c>
      <c r="B9" s="4">
        <v>2725909881.5</v>
      </c>
      <c r="C9" s="5">
        <v>9</v>
      </c>
      <c r="D9" s="8">
        <v>1.6791044776119403E-2</v>
      </c>
    </row>
    <row r="10" spans="1:6" x14ac:dyDescent="0.25">
      <c r="A10" s="3">
        <v>0.4</v>
      </c>
      <c r="B10" s="4">
        <v>2180727905.1999998</v>
      </c>
      <c r="C10" s="5">
        <v>5</v>
      </c>
      <c r="D10" s="8">
        <v>9.3283582089552231E-3</v>
      </c>
    </row>
    <row r="11" spans="1:6" x14ac:dyDescent="0.25">
      <c r="A11" s="3">
        <v>0.3</v>
      </c>
      <c r="B11" s="4">
        <v>1635545928.9000001</v>
      </c>
      <c r="C11" s="5">
        <v>2</v>
      </c>
      <c r="D11" s="8">
        <v>3.7313432835820895E-3</v>
      </c>
    </row>
    <row r="12" spans="1:6" x14ac:dyDescent="0.25">
      <c r="A12" s="3">
        <v>0.2</v>
      </c>
      <c r="B12" s="4">
        <v>1090363952.5999999</v>
      </c>
      <c r="C12" s="5">
        <v>2</v>
      </c>
      <c r="D12" s="8">
        <v>3.7313432835820895E-3</v>
      </c>
    </row>
    <row r="13" spans="1:6" x14ac:dyDescent="0.25">
      <c r="A13" s="3">
        <v>0.1</v>
      </c>
      <c r="B13" s="4">
        <v>545181976.29999995</v>
      </c>
      <c r="C13" s="5">
        <v>1</v>
      </c>
      <c r="D13" s="8">
        <v>1.8656716417910447E-3</v>
      </c>
    </row>
    <row r="15" spans="1:6" ht="32.25" customHeight="1" x14ac:dyDescent="0.25">
      <c r="A15" s="24" t="s">
        <v>577</v>
      </c>
      <c r="B15" s="24"/>
      <c r="C15" s="24"/>
      <c r="D15" s="24"/>
      <c r="E15" s="24"/>
      <c r="F15" s="24"/>
    </row>
    <row r="17" spans="1:6" ht="30.75" customHeight="1" x14ac:dyDescent="0.25">
      <c r="A17" s="23" t="s">
        <v>571</v>
      </c>
      <c r="B17" s="23"/>
      <c r="C17" s="23"/>
      <c r="D17" s="23"/>
      <c r="E17" s="23"/>
    </row>
    <row r="18" spans="1:6" x14ac:dyDescent="0.25">
      <c r="A18" s="18" t="s">
        <v>564</v>
      </c>
    </row>
    <row r="19" spans="1:6" x14ac:dyDescent="0.25">
      <c r="A19" s="19" t="s">
        <v>565</v>
      </c>
    </row>
    <row r="20" spans="1:6" x14ac:dyDescent="0.25">
      <c r="A20" s="19" t="s">
        <v>566</v>
      </c>
    </row>
    <row r="21" spans="1:6" x14ac:dyDescent="0.25">
      <c r="A21" s="18" t="s">
        <v>567</v>
      </c>
    </row>
    <row r="22" spans="1:6" x14ac:dyDescent="0.25">
      <c r="A22" s="18" t="s">
        <v>568</v>
      </c>
    </row>
    <row r="23" spans="1:6" x14ac:dyDescent="0.25">
      <c r="A23" s="19" t="s">
        <v>569</v>
      </c>
    </row>
    <row r="24" spans="1:6" x14ac:dyDescent="0.25">
      <c r="A24" s="18"/>
    </row>
    <row r="25" spans="1:6" s="21" customFormat="1" ht="49.5" customHeight="1" x14ac:dyDescent="0.25">
      <c r="A25" s="23" t="s">
        <v>570</v>
      </c>
      <c r="B25" s="23"/>
      <c r="C25" s="23"/>
      <c r="D25" s="23"/>
      <c r="E25" s="23"/>
      <c r="F25" s="23"/>
    </row>
  </sheetData>
  <mergeCells count="4">
    <mergeCell ref="A1:D1"/>
    <mergeCell ref="A25:F25"/>
    <mergeCell ref="A15:F15"/>
    <mergeCell ref="A17:E17"/>
  </mergeCells>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BABF7-08D8-4A41-9AC1-048B2F6113FF}">
  <dimension ref="A1:G551"/>
  <sheetViews>
    <sheetView topLeftCell="A535" workbookViewId="0">
      <selection activeCell="C541" sqref="C541:F551"/>
    </sheetView>
  </sheetViews>
  <sheetFormatPr defaultRowHeight="15" x14ac:dyDescent="0.25"/>
  <cols>
    <col min="1" max="1" width="44" customWidth="1"/>
    <col min="2" max="2" width="39.5703125" customWidth="1"/>
    <col min="3" max="3" width="14.140625" customWidth="1"/>
    <col min="4" max="4" width="14.7109375" customWidth="1"/>
    <col min="5" max="5" width="15.85546875" customWidth="1"/>
    <col min="6" max="6" width="19.5703125" customWidth="1"/>
    <col min="7" max="7" width="26" customWidth="1"/>
    <col min="9" max="9" width="21" customWidth="1"/>
    <col min="10" max="10" width="16.85546875" customWidth="1"/>
  </cols>
  <sheetData>
    <row r="1" spans="1:7" ht="15.75" x14ac:dyDescent="0.25">
      <c r="A1" s="17" t="s">
        <v>572</v>
      </c>
    </row>
    <row r="3" spans="1:7" x14ac:dyDescent="0.25">
      <c r="A3" s="7" t="s">
        <v>16</v>
      </c>
      <c r="B3" s="7" t="s">
        <v>14</v>
      </c>
      <c r="C3" s="7" t="s">
        <v>59</v>
      </c>
      <c r="D3" s="7" t="s">
        <v>2</v>
      </c>
      <c r="E3" s="7" t="s">
        <v>13</v>
      </c>
      <c r="F3" s="7" t="s">
        <v>0</v>
      </c>
      <c r="G3" s="7" t="s">
        <v>176</v>
      </c>
    </row>
    <row r="4" spans="1:7" x14ac:dyDescent="0.25">
      <c r="A4" s="5" t="s">
        <v>194</v>
      </c>
      <c r="B4" s="5" t="s">
        <v>195</v>
      </c>
      <c r="C4" s="5">
        <v>291</v>
      </c>
      <c r="D4" s="16">
        <v>660461595.98999989</v>
      </c>
      <c r="E4" s="16">
        <v>53440115.239999995</v>
      </c>
      <c r="F4" s="16">
        <f t="shared" ref="F4:F67" si="0">D4+E4</f>
        <v>713901711.2299999</v>
      </c>
      <c r="G4" s="16">
        <f t="shared" ref="G4:G67" si="1">F4/C4</f>
        <v>2453270.4853264601</v>
      </c>
    </row>
    <row r="5" spans="1:7" x14ac:dyDescent="0.25">
      <c r="A5" s="5" t="s">
        <v>410</v>
      </c>
      <c r="B5" s="5" t="s">
        <v>427</v>
      </c>
      <c r="C5" s="5">
        <v>2444</v>
      </c>
      <c r="D5" s="16">
        <v>608859769.09000003</v>
      </c>
      <c r="E5" s="16">
        <v>49804317.550000004</v>
      </c>
      <c r="F5" s="16">
        <f t="shared" si="0"/>
        <v>658664086.63999999</v>
      </c>
      <c r="G5" s="16">
        <f t="shared" si="1"/>
        <v>269502.49044189852</v>
      </c>
    </row>
    <row r="6" spans="1:7" x14ac:dyDescent="0.25">
      <c r="A6" s="5" t="s">
        <v>60</v>
      </c>
      <c r="B6" s="5" t="s">
        <v>175</v>
      </c>
      <c r="C6" s="5">
        <v>80</v>
      </c>
      <c r="D6" s="16">
        <v>10187368.339999998</v>
      </c>
      <c r="E6" s="16">
        <v>526410000</v>
      </c>
      <c r="F6" s="16">
        <f t="shared" si="0"/>
        <v>536597368.33999997</v>
      </c>
      <c r="G6" s="16">
        <f t="shared" si="1"/>
        <v>6707467.1042499999</v>
      </c>
    </row>
    <row r="7" spans="1:7" x14ac:dyDescent="0.25">
      <c r="A7" s="5" t="s">
        <v>61</v>
      </c>
      <c r="B7" s="5" t="s">
        <v>175</v>
      </c>
      <c r="C7" s="5">
        <v>151</v>
      </c>
      <c r="D7" s="16">
        <v>32260279.849999994</v>
      </c>
      <c r="E7" s="16">
        <v>221409385.02000001</v>
      </c>
      <c r="F7" s="16">
        <f t="shared" si="0"/>
        <v>253669664.87</v>
      </c>
      <c r="G7" s="16">
        <f t="shared" si="1"/>
        <v>1679931.5554304635</v>
      </c>
    </row>
    <row r="8" spans="1:7" x14ac:dyDescent="0.25">
      <c r="A8" s="5" t="s">
        <v>362</v>
      </c>
      <c r="B8" s="5" t="s">
        <v>427</v>
      </c>
      <c r="C8" s="5">
        <v>24</v>
      </c>
      <c r="D8" s="16">
        <v>165319043.22999999</v>
      </c>
      <c r="E8" s="16">
        <v>0</v>
      </c>
      <c r="F8" s="16">
        <f t="shared" si="0"/>
        <v>165319043.22999999</v>
      </c>
      <c r="G8" s="16">
        <f t="shared" si="1"/>
        <v>6888293.4679166665</v>
      </c>
    </row>
    <row r="9" spans="1:7" x14ac:dyDescent="0.25">
      <c r="A9" s="5" t="s">
        <v>393</v>
      </c>
      <c r="B9" s="5" t="s">
        <v>427</v>
      </c>
      <c r="C9" s="5">
        <v>328</v>
      </c>
      <c r="D9" s="16">
        <v>46562308.690000005</v>
      </c>
      <c r="E9" s="16">
        <v>101829900.23999999</v>
      </c>
      <c r="F9" s="16">
        <f t="shared" si="0"/>
        <v>148392208.93000001</v>
      </c>
      <c r="G9" s="16">
        <f t="shared" si="1"/>
        <v>452415.27112804883</v>
      </c>
    </row>
    <row r="10" spans="1:7" x14ac:dyDescent="0.25">
      <c r="A10" s="5" t="s">
        <v>404</v>
      </c>
      <c r="B10" s="5" t="s">
        <v>427</v>
      </c>
      <c r="C10" s="5">
        <v>158</v>
      </c>
      <c r="D10" s="16">
        <v>126430359.36000001</v>
      </c>
      <c r="E10" s="16">
        <v>9000000</v>
      </c>
      <c r="F10" s="16">
        <f t="shared" si="0"/>
        <v>135430359.36000001</v>
      </c>
      <c r="G10" s="16">
        <f t="shared" si="1"/>
        <v>857154.17316455708</v>
      </c>
    </row>
    <row r="11" spans="1:7" x14ac:dyDescent="0.25">
      <c r="A11" s="5" t="s">
        <v>396</v>
      </c>
      <c r="B11" s="5" t="s">
        <v>427</v>
      </c>
      <c r="C11" s="5">
        <v>555</v>
      </c>
      <c r="D11" s="16">
        <v>47103604.289999999</v>
      </c>
      <c r="E11" s="16">
        <v>75766897.25</v>
      </c>
      <c r="F11" s="16">
        <f t="shared" si="0"/>
        <v>122870501.53999999</v>
      </c>
      <c r="G11" s="16">
        <f t="shared" si="1"/>
        <v>221388.29106306305</v>
      </c>
    </row>
    <row r="12" spans="1:7" x14ac:dyDescent="0.25">
      <c r="A12" s="5" t="s">
        <v>62</v>
      </c>
      <c r="B12" s="5" t="s">
        <v>175</v>
      </c>
      <c r="C12" s="5">
        <v>169</v>
      </c>
      <c r="D12" s="16">
        <v>111006549.92999999</v>
      </c>
      <c r="E12" s="16">
        <v>1021856.97</v>
      </c>
      <c r="F12" s="16">
        <f t="shared" si="0"/>
        <v>112028406.89999999</v>
      </c>
      <c r="G12" s="16">
        <f t="shared" si="1"/>
        <v>662889.98165680468</v>
      </c>
    </row>
    <row r="13" spans="1:7" x14ac:dyDescent="0.25">
      <c r="A13" s="5" t="s">
        <v>367</v>
      </c>
      <c r="B13" s="5" t="s">
        <v>427</v>
      </c>
      <c r="C13" s="5">
        <v>47</v>
      </c>
      <c r="D13" s="16">
        <v>100680648.10999997</v>
      </c>
      <c r="E13" s="16">
        <v>0</v>
      </c>
      <c r="F13" s="16">
        <f t="shared" si="0"/>
        <v>100680648.10999997</v>
      </c>
      <c r="G13" s="16">
        <f t="shared" si="1"/>
        <v>2142141.4491489357</v>
      </c>
    </row>
    <row r="14" spans="1:7" x14ac:dyDescent="0.25">
      <c r="A14" s="5" t="s">
        <v>17</v>
      </c>
      <c r="B14" s="5" t="s">
        <v>18</v>
      </c>
      <c r="C14" s="5">
        <v>29</v>
      </c>
      <c r="D14" s="16">
        <v>661714.39</v>
      </c>
      <c r="E14" s="16">
        <v>100000000</v>
      </c>
      <c r="F14" s="16">
        <f t="shared" si="0"/>
        <v>100661714.39</v>
      </c>
      <c r="G14" s="16">
        <f t="shared" si="1"/>
        <v>3471093.5996551723</v>
      </c>
    </row>
    <row r="15" spans="1:7" x14ac:dyDescent="0.25">
      <c r="A15" s="5" t="s">
        <v>196</v>
      </c>
      <c r="B15" s="5" t="s">
        <v>195</v>
      </c>
      <c r="C15" s="5">
        <v>104</v>
      </c>
      <c r="D15" s="16">
        <v>91307928.300000012</v>
      </c>
      <c r="E15" s="16">
        <v>6900000</v>
      </c>
      <c r="F15" s="16">
        <f t="shared" si="0"/>
        <v>98207928.300000012</v>
      </c>
      <c r="G15" s="16">
        <f t="shared" si="1"/>
        <v>944307.00288461545</v>
      </c>
    </row>
    <row r="16" spans="1:7" x14ac:dyDescent="0.25">
      <c r="A16" s="5" t="s">
        <v>381</v>
      </c>
      <c r="B16" s="5" t="s">
        <v>427</v>
      </c>
      <c r="C16" s="5">
        <v>165</v>
      </c>
      <c r="D16" s="16">
        <v>86944591.819999993</v>
      </c>
      <c r="E16" s="16">
        <v>7314963.5099999998</v>
      </c>
      <c r="F16" s="16">
        <f t="shared" si="0"/>
        <v>94259555.329999998</v>
      </c>
      <c r="G16" s="16">
        <f t="shared" si="1"/>
        <v>571270.03230303025</v>
      </c>
    </row>
    <row r="17" spans="1:7" x14ac:dyDescent="0.25">
      <c r="A17" s="5" t="s">
        <v>63</v>
      </c>
      <c r="B17" s="5" t="s">
        <v>175</v>
      </c>
      <c r="C17" s="5">
        <v>336</v>
      </c>
      <c r="D17" s="16">
        <v>73440092.590000004</v>
      </c>
      <c r="E17" s="16">
        <v>18890229.670000002</v>
      </c>
      <c r="F17" s="16">
        <f t="shared" si="0"/>
        <v>92330322.260000005</v>
      </c>
      <c r="G17" s="16">
        <f t="shared" si="1"/>
        <v>274792.62577380956</v>
      </c>
    </row>
    <row r="18" spans="1:7" x14ac:dyDescent="0.25">
      <c r="A18" s="5" t="s">
        <v>395</v>
      </c>
      <c r="B18" s="5" t="s">
        <v>427</v>
      </c>
      <c r="C18" s="5">
        <v>117</v>
      </c>
      <c r="D18" s="16">
        <v>57070635.63000001</v>
      </c>
      <c r="E18" s="16">
        <v>27868234</v>
      </c>
      <c r="F18" s="16">
        <f t="shared" si="0"/>
        <v>84938869.63000001</v>
      </c>
      <c r="G18" s="16">
        <f t="shared" si="1"/>
        <v>725973.24470085476</v>
      </c>
    </row>
    <row r="19" spans="1:7" x14ac:dyDescent="0.25">
      <c r="A19" s="5" t="s">
        <v>389</v>
      </c>
      <c r="B19" s="5" t="s">
        <v>427</v>
      </c>
      <c r="C19" s="5">
        <v>270</v>
      </c>
      <c r="D19" s="16">
        <v>58643950.700000003</v>
      </c>
      <c r="E19" s="16">
        <v>21412117.950000003</v>
      </c>
      <c r="F19" s="16">
        <f t="shared" si="0"/>
        <v>80056068.650000006</v>
      </c>
      <c r="G19" s="16">
        <f t="shared" si="1"/>
        <v>296503.95796296297</v>
      </c>
    </row>
    <row r="20" spans="1:7" x14ac:dyDescent="0.25">
      <c r="A20" s="5" t="s">
        <v>394</v>
      </c>
      <c r="B20" s="5" t="s">
        <v>427</v>
      </c>
      <c r="C20" s="5">
        <v>28</v>
      </c>
      <c r="D20" s="16">
        <v>4724339</v>
      </c>
      <c r="E20" s="16">
        <v>59738440.5</v>
      </c>
      <c r="F20" s="16">
        <f t="shared" si="0"/>
        <v>64462779.5</v>
      </c>
      <c r="G20" s="16">
        <f t="shared" si="1"/>
        <v>2302242.125</v>
      </c>
    </row>
    <row r="21" spans="1:7" x14ac:dyDescent="0.25">
      <c r="A21" s="5" t="s">
        <v>312</v>
      </c>
      <c r="B21" s="5" t="s">
        <v>359</v>
      </c>
      <c r="C21" s="5">
        <v>268</v>
      </c>
      <c r="D21" s="16">
        <v>40795153.539999999</v>
      </c>
      <c r="E21" s="16">
        <v>18237092</v>
      </c>
      <c r="F21" s="16">
        <f t="shared" si="0"/>
        <v>59032245.539999999</v>
      </c>
      <c r="G21" s="16">
        <f t="shared" si="1"/>
        <v>220269.57291044775</v>
      </c>
    </row>
    <row r="22" spans="1:7" x14ac:dyDescent="0.25">
      <c r="A22" s="5" t="s">
        <v>374</v>
      </c>
      <c r="B22" s="5" t="s">
        <v>427</v>
      </c>
      <c r="C22" s="5">
        <v>44</v>
      </c>
      <c r="D22" s="16">
        <v>58195098.609999999</v>
      </c>
      <c r="E22" s="16">
        <v>0</v>
      </c>
      <c r="F22" s="16">
        <f t="shared" si="0"/>
        <v>58195098.609999999</v>
      </c>
      <c r="G22" s="16">
        <f t="shared" si="1"/>
        <v>1322615.8774999999</v>
      </c>
    </row>
    <row r="23" spans="1:7" x14ac:dyDescent="0.25">
      <c r="A23" s="5" t="s">
        <v>313</v>
      </c>
      <c r="B23" s="5" t="s">
        <v>359</v>
      </c>
      <c r="C23" s="5">
        <v>118</v>
      </c>
      <c r="D23" s="16">
        <v>54664812.07</v>
      </c>
      <c r="E23" s="16">
        <v>139999</v>
      </c>
      <c r="F23" s="16">
        <f t="shared" si="0"/>
        <v>54804811.07</v>
      </c>
      <c r="G23" s="16">
        <f t="shared" si="1"/>
        <v>464447.55144067795</v>
      </c>
    </row>
    <row r="24" spans="1:7" x14ac:dyDescent="0.25">
      <c r="A24" s="5" t="s">
        <v>428</v>
      </c>
      <c r="B24" s="5" t="s">
        <v>429</v>
      </c>
      <c r="C24" s="5">
        <v>52</v>
      </c>
      <c r="D24" s="16">
        <v>52899096.199999996</v>
      </c>
      <c r="E24" s="16">
        <v>303000</v>
      </c>
      <c r="F24" s="16">
        <f t="shared" si="0"/>
        <v>53202096.199999996</v>
      </c>
      <c r="G24" s="16">
        <f t="shared" si="1"/>
        <v>1023117.2346153845</v>
      </c>
    </row>
    <row r="25" spans="1:7" x14ac:dyDescent="0.25">
      <c r="A25" s="5" t="s">
        <v>314</v>
      </c>
      <c r="B25" s="5" t="s">
        <v>359</v>
      </c>
      <c r="C25" s="5">
        <v>141</v>
      </c>
      <c r="D25" s="16">
        <v>49150145.520000018</v>
      </c>
      <c r="E25" s="16">
        <v>513521</v>
      </c>
      <c r="F25" s="16">
        <f t="shared" si="0"/>
        <v>49663666.520000018</v>
      </c>
      <c r="G25" s="16">
        <f t="shared" si="1"/>
        <v>352224.58524822706</v>
      </c>
    </row>
    <row r="26" spans="1:7" x14ac:dyDescent="0.25">
      <c r="A26" s="5" t="s">
        <v>315</v>
      </c>
      <c r="B26" s="5" t="s">
        <v>359</v>
      </c>
      <c r="C26" s="5">
        <v>179</v>
      </c>
      <c r="D26" s="16">
        <v>22580595.360000007</v>
      </c>
      <c r="E26" s="16">
        <v>25421315</v>
      </c>
      <c r="F26" s="16">
        <f t="shared" si="0"/>
        <v>48001910.360000007</v>
      </c>
      <c r="G26" s="16">
        <f t="shared" si="1"/>
        <v>268167.09698324028</v>
      </c>
    </row>
    <row r="27" spans="1:7" x14ac:dyDescent="0.25">
      <c r="A27" s="5" t="s">
        <v>388</v>
      </c>
      <c r="B27" s="5" t="s">
        <v>427</v>
      </c>
      <c r="C27" s="5">
        <v>133</v>
      </c>
      <c r="D27" s="16">
        <v>8468437.129999999</v>
      </c>
      <c r="E27" s="16">
        <v>39347608</v>
      </c>
      <c r="F27" s="16">
        <f t="shared" si="0"/>
        <v>47816045.129999995</v>
      </c>
      <c r="G27" s="16">
        <f t="shared" si="1"/>
        <v>359519.13631578942</v>
      </c>
    </row>
    <row r="28" spans="1:7" x14ac:dyDescent="0.25">
      <c r="A28" s="5" t="s">
        <v>316</v>
      </c>
      <c r="B28" s="5" t="s">
        <v>359</v>
      </c>
      <c r="C28" s="5">
        <v>271</v>
      </c>
      <c r="D28" s="16">
        <v>39937963.520000011</v>
      </c>
      <c r="E28" s="16">
        <v>1875658.73</v>
      </c>
      <c r="F28" s="16">
        <f t="shared" si="0"/>
        <v>41813622.250000007</v>
      </c>
      <c r="G28" s="16">
        <f t="shared" si="1"/>
        <v>154293.80904059042</v>
      </c>
    </row>
    <row r="29" spans="1:7" x14ac:dyDescent="0.25">
      <c r="A29" s="5" t="s">
        <v>197</v>
      </c>
      <c r="B29" s="5" t="s">
        <v>195</v>
      </c>
      <c r="C29" s="5">
        <v>161</v>
      </c>
      <c r="D29" s="16">
        <v>36811665.339999989</v>
      </c>
      <c r="E29" s="16">
        <v>1382293.9100000001</v>
      </c>
      <c r="F29" s="16">
        <f t="shared" si="0"/>
        <v>38193959.249999985</v>
      </c>
      <c r="G29" s="16">
        <f t="shared" si="1"/>
        <v>237229.56055900612</v>
      </c>
    </row>
    <row r="30" spans="1:7" x14ac:dyDescent="0.25">
      <c r="A30" s="5" t="s">
        <v>64</v>
      </c>
      <c r="B30" s="5" t="s">
        <v>175</v>
      </c>
      <c r="C30" s="5">
        <v>21</v>
      </c>
      <c r="D30" s="16">
        <v>12037323.399999999</v>
      </c>
      <c r="E30" s="16">
        <v>26080567.760000002</v>
      </c>
      <c r="F30" s="16">
        <f t="shared" si="0"/>
        <v>38117891.159999996</v>
      </c>
      <c r="G30" s="16">
        <f t="shared" si="1"/>
        <v>1815137.674285714</v>
      </c>
    </row>
    <row r="31" spans="1:7" x14ac:dyDescent="0.25">
      <c r="A31" s="5" t="s">
        <v>65</v>
      </c>
      <c r="B31" s="5" t="s">
        <v>175</v>
      </c>
      <c r="C31" s="5">
        <v>17</v>
      </c>
      <c r="D31" s="16">
        <v>67999</v>
      </c>
      <c r="E31" s="16">
        <v>36787996.340000004</v>
      </c>
      <c r="F31" s="16">
        <f t="shared" si="0"/>
        <v>36855995.340000004</v>
      </c>
      <c r="G31" s="16">
        <f t="shared" si="1"/>
        <v>2167999.7258823533</v>
      </c>
    </row>
    <row r="32" spans="1:7" x14ac:dyDescent="0.25">
      <c r="A32" s="5" t="s">
        <v>317</v>
      </c>
      <c r="B32" s="5" t="s">
        <v>359</v>
      </c>
      <c r="C32" s="5">
        <v>200</v>
      </c>
      <c r="D32" s="16">
        <v>32679264.559999999</v>
      </c>
      <c r="E32" s="16">
        <v>400000</v>
      </c>
      <c r="F32" s="16">
        <f t="shared" si="0"/>
        <v>33079264.559999999</v>
      </c>
      <c r="G32" s="16">
        <f t="shared" si="1"/>
        <v>165396.32279999999</v>
      </c>
    </row>
    <row r="33" spans="1:7" x14ac:dyDescent="0.25">
      <c r="A33" s="5" t="s">
        <v>318</v>
      </c>
      <c r="B33" s="5" t="s">
        <v>359</v>
      </c>
      <c r="C33" s="5">
        <v>240</v>
      </c>
      <c r="D33" s="16">
        <v>27662772.630000006</v>
      </c>
      <c r="E33" s="16">
        <v>3751759</v>
      </c>
      <c r="F33" s="16">
        <f t="shared" si="0"/>
        <v>31414531.630000006</v>
      </c>
      <c r="G33" s="16">
        <f t="shared" si="1"/>
        <v>130893.88179166669</v>
      </c>
    </row>
    <row r="34" spans="1:7" x14ac:dyDescent="0.25">
      <c r="A34" s="5" t="s">
        <v>19</v>
      </c>
      <c r="B34" s="5" t="s">
        <v>18</v>
      </c>
      <c r="C34" s="5">
        <v>233</v>
      </c>
      <c r="D34" s="16">
        <v>24930292.93999999</v>
      </c>
      <c r="E34" s="16">
        <v>5781698</v>
      </c>
      <c r="F34" s="16">
        <f t="shared" si="0"/>
        <v>30711990.93999999</v>
      </c>
      <c r="G34" s="16">
        <f t="shared" si="1"/>
        <v>131811.11991416305</v>
      </c>
    </row>
    <row r="35" spans="1:7" x14ac:dyDescent="0.25">
      <c r="A35" s="5" t="s">
        <v>319</v>
      </c>
      <c r="B35" s="5" t="s">
        <v>359</v>
      </c>
      <c r="C35" s="5">
        <v>149</v>
      </c>
      <c r="D35" s="16">
        <v>28471864.020000003</v>
      </c>
      <c r="E35" s="16">
        <v>1672999.97</v>
      </c>
      <c r="F35" s="16">
        <f t="shared" si="0"/>
        <v>30144863.990000002</v>
      </c>
      <c r="G35" s="16">
        <f t="shared" si="1"/>
        <v>202314.52342281881</v>
      </c>
    </row>
    <row r="36" spans="1:7" x14ac:dyDescent="0.25">
      <c r="A36" s="5" t="s">
        <v>66</v>
      </c>
      <c r="B36" s="5" t="s">
        <v>175</v>
      </c>
      <c r="C36" s="5">
        <v>50</v>
      </c>
      <c r="D36" s="16">
        <v>23894841.760000002</v>
      </c>
      <c r="E36" s="16">
        <v>4688915</v>
      </c>
      <c r="F36" s="16">
        <f t="shared" si="0"/>
        <v>28583756.760000002</v>
      </c>
      <c r="G36" s="16">
        <f t="shared" si="1"/>
        <v>571675.13520000002</v>
      </c>
    </row>
    <row r="37" spans="1:7" x14ac:dyDescent="0.25">
      <c r="A37" s="5" t="s">
        <v>430</v>
      </c>
      <c r="B37" s="5" t="s">
        <v>429</v>
      </c>
      <c r="C37" s="5">
        <v>39</v>
      </c>
      <c r="D37" s="16">
        <v>18586012.549999997</v>
      </c>
      <c r="E37" s="16">
        <v>8557212.3100000005</v>
      </c>
      <c r="F37" s="16">
        <f t="shared" si="0"/>
        <v>27143224.859999999</v>
      </c>
      <c r="G37" s="16">
        <f t="shared" si="1"/>
        <v>695980.12461538462</v>
      </c>
    </row>
    <row r="38" spans="1:7" x14ac:dyDescent="0.25">
      <c r="A38" s="5" t="s">
        <v>320</v>
      </c>
      <c r="B38" s="5" t="s">
        <v>359</v>
      </c>
      <c r="C38" s="5">
        <v>137</v>
      </c>
      <c r="D38" s="16">
        <v>21787613.739999998</v>
      </c>
      <c r="E38" s="16">
        <v>3760999.99</v>
      </c>
      <c r="F38" s="16">
        <f t="shared" si="0"/>
        <v>25548613.729999997</v>
      </c>
      <c r="G38" s="16">
        <f t="shared" si="1"/>
        <v>186486.23160583939</v>
      </c>
    </row>
    <row r="39" spans="1:7" x14ac:dyDescent="0.25">
      <c r="A39" s="5" t="s">
        <v>321</v>
      </c>
      <c r="B39" s="5" t="s">
        <v>359</v>
      </c>
      <c r="C39" s="5">
        <v>66</v>
      </c>
      <c r="D39" s="16">
        <v>21190008.879999999</v>
      </c>
      <c r="E39" s="16">
        <v>3775724.16</v>
      </c>
      <c r="F39" s="16">
        <f t="shared" si="0"/>
        <v>24965733.039999999</v>
      </c>
      <c r="G39" s="16">
        <f t="shared" si="1"/>
        <v>378268.68242424243</v>
      </c>
    </row>
    <row r="40" spans="1:7" x14ac:dyDescent="0.25">
      <c r="A40" s="5" t="s">
        <v>20</v>
      </c>
      <c r="B40" s="5" t="s">
        <v>18</v>
      </c>
      <c r="C40" s="5">
        <v>139</v>
      </c>
      <c r="D40" s="16">
        <v>16933660.229999997</v>
      </c>
      <c r="E40" s="16">
        <v>7623739</v>
      </c>
      <c r="F40" s="16">
        <f t="shared" si="0"/>
        <v>24557399.229999997</v>
      </c>
      <c r="G40" s="16">
        <f t="shared" si="1"/>
        <v>176671.93690647479</v>
      </c>
    </row>
    <row r="41" spans="1:7" x14ac:dyDescent="0.25">
      <c r="A41" s="5" t="s">
        <v>67</v>
      </c>
      <c r="B41" s="5" t="s">
        <v>175</v>
      </c>
      <c r="C41" s="5">
        <v>87</v>
      </c>
      <c r="D41" s="16">
        <v>21558682.390000001</v>
      </c>
      <c r="E41" s="16">
        <v>130000</v>
      </c>
      <c r="F41" s="16">
        <f t="shared" si="0"/>
        <v>21688682.390000001</v>
      </c>
      <c r="G41" s="16">
        <f t="shared" si="1"/>
        <v>249295.19988505749</v>
      </c>
    </row>
    <row r="42" spans="1:7" x14ac:dyDescent="0.25">
      <c r="A42" s="5" t="s">
        <v>431</v>
      </c>
      <c r="B42" s="5" t="s">
        <v>429</v>
      </c>
      <c r="C42" s="5">
        <v>29</v>
      </c>
      <c r="D42" s="16">
        <v>17076745.649999999</v>
      </c>
      <c r="E42" s="16">
        <v>3827262</v>
      </c>
      <c r="F42" s="16">
        <f t="shared" si="0"/>
        <v>20904007.649999999</v>
      </c>
      <c r="G42" s="16">
        <f t="shared" si="1"/>
        <v>720827.85</v>
      </c>
    </row>
    <row r="43" spans="1:7" x14ac:dyDescent="0.25">
      <c r="A43" s="5" t="s">
        <v>68</v>
      </c>
      <c r="B43" s="5" t="s">
        <v>175</v>
      </c>
      <c r="C43" s="5">
        <v>37</v>
      </c>
      <c r="D43" s="16">
        <v>19890482.309999999</v>
      </c>
      <c r="E43" s="16">
        <v>185350</v>
      </c>
      <c r="F43" s="16">
        <f t="shared" si="0"/>
        <v>20075832.309999999</v>
      </c>
      <c r="G43" s="16">
        <f t="shared" si="1"/>
        <v>542590.06243243243</v>
      </c>
    </row>
    <row r="44" spans="1:7" x14ac:dyDescent="0.25">
      <c r="A44" s="5" t="s">
        <v>322</v>
      </c>
      <c r="B44" s="5" t="s">
        <v>359</v>
      </c>
      <c r="C44" s="5">
        <v>65</v>
      </c>
      <c r="D44" s="16">
        <v>17571786.170000002</v>
      </c>
      <c r="E44" s="16">
        <v>1755581</v>
      </c>
      <c r="F44" s="16">
        <f t="shared" si="0"/>
        <v>19327367.170000002</v>
      </c>
      <c r="G44" s="16">
        <f t="shared" si="1"/>
        <v>297344.11030769232</v>
      </c>
    </row>
    <row r="45" spans="1:7" x14ac:dyDescent="0.25">
      <c r="A45" s="5" t="s">
        <v>557</v>
      </c>
      <c r="B45" s="5" t="s">
        <v>427</v>
      </c>
      <c r="C45" s="5">
        <v>7</v>
      </c>
      <c r="D45" s="16">
        <v>19030419.420000002</v>
      </c>
      <c r="E45" s="16">
        <v>0</v>
      </c>
      <c r="F45" s="16">
        <f t="shared" si="0"/>
        <v>19030419.420000002</v>
      </c>
      <c r="G45" s="16">
        <f t="shared" si="1"/>
        <v>2718631.345714286</v>
      </c>
    </row>
    <row r="46" spans="1:7" x14ac:dyDescent="0.25">
      <c r="A46" s="5" t="s">
        <v>391</v>
      </c>
      <c r="B46" s="5" t="s">
        <v>427</v>
      </c>
      <c r="C46" s="5">
        <v>30</v>
      </c>
      <c r="D46" s="16">
        <v>10270734.399999999</v>
      </c>
      <c r="E46" s="16">
        <v>8755786</v>
      </c>
      <c r="F46" s="16">
        <f t="shared" si="0"/>
        <v>19026520.399999999</v>
      </c>
      <c r="G46" s="16">
        <f t="shared" si="1"/>
        <v>634217.34666666656</v>
      </c>
    </row>
    <row r="47" spans="1:7" x14ac:dyDescent="0.25">
      <c r="A47" s="5" t="s">
        <v>69</v>
      </c>
      <c r="B47" s="5" t="s">
        <v>175</v>
      </c>
      <c r="C47" s="5">
        <v>65</v>
      </c>
      <c r="D47" s="16">
        <v>18366367.189999998</v>
      </c>
      <c r="E47" s="16">
        <v>245000</v>
      </c>
      <c r="F47" s="16">
        <f t="shared" si="0"/>
        <v>18611367.189999998</v>
      </c>
      <c r="G47" s="16">
        <f t="shared" si="1"/>
        <v>286328.72599999997</v>
      </c>
    </row>
    <row r="48" spans="1:7" x14ac:dyDescent="0.25">
      <c r="A48" s="5" t="s">
        <v>70</v>
      </c>
      <c r="B48" s="5" t="s">
        <v>175</v>
      </c>
      <c r="C48" s="5">
        <v>43</v>
      </c>
      <c r="D48" s="16">
        <v>13311651.629999999</v>
      </c>
      <c r="E48" s="16">
        <v>4690000</v>
      </c>
      <c r="F48" s="16">
        <f t="shared" si="0"/>
        <v>18001651.629999999</v>
      </c>
      <c r="G48" s="16">
        <f t="shared" si="1"/>
        <v>418643.06116279069</v>
      </c>
    </row>
    <row r="49" spans="1:7" x14ac:dyDescent="0.25">
      <c r="A49" s="5" t="s">
        <v>365</v>
      </c>
      <c r="B49" s="5" t="s">
        <v>427</v>
      </c>
      <c r="C49" s="5">
        <v>78</v>
      </c>
      <c r="D49" s="16">
        <v>17622730.560000006</v>
      </c>
      <c r="E49" s="16">
        <v>174752</v>
      </c>
      <c r="F49" s="16">
        <f t="shared" si="0"/>
        <v>17797482.560000006</v>
      </c>
      <c r="G49" s="16">
        <f t="shared" si="1"/>
        <v>228172.85333333342</v>
      </c>
    </row>
    <row r="50" spans="1:7" x14ac:dyDescent="0.25">
      <c r="A50" s="5" t="s">
        <v>432</v>
      </c>
      <c r="B50" s="5" t="s">
        <v>429</v>
      </c>
      <c r="C50" s="5">
        <v>84</v>
      </c>
      <c r="D50" s="16">
        <v>11256386.85</v>
      </c>
      <c r="E50" s="16">
        <v>6500000</v>
      </c>
      <c r="F50" s="16">
        <f t="shared" si="0"/>
        <v>17756386.850000001</v>
      </c>
      <c r="G50" s="16">
        <f t="shared" si="1"/>
        <v>211385.55773809526</v>
      </c>
    </row>
    <row r="51" spans="1:7" x14ac:dyDescent="0.25">
      <c r="A51" s="5" t="s">
        <v>323</v>
      </c>
      <c r="B51" s="5" t="s">
        <v>359</v>
      </c>
      <c r="C51" s="5">
        <v>87</v>
      </c>
      <c r="D51" s="16">
        <v>17405596.43</v>
      </c>
      <c r="E51" s="16">
        <v>69976.399999999994</v>
      </c>
      <c r="F51" s="16">
        <f t="shared" si="0"/>
        <v>17475572.829999998</v>
      </c>
      <c r="G51" s="16">
        <f t="shared" si="1"/>
        <v>200868.6532183908</v>
      </c>
    </row>
    <row r="52" spans="1:7" x14ac:dyDescent="0.25">
      <c r="A52" s="5" t="s">
        <v>177</v>
      </c>
      <c r="B52" s="5" t="s">
        <v>178</v>
      </c>
      <c r="C52" s="5">
        <v>81</v>
      </c>
      <c r="D52" s="16">
        <v>16851756.16</v>
      </c>
      <c r="E52" s="16">
        <v>0</v>
      </c>
      <c r="F52" s="16">
        <f t="shared" si="0"/>
        <v>16851756.16</v>
      </c>
      <c r="G52" s="16">
        <f t="shared" si="1"/>
        <v>208046.372345679</v>
      </c>
    </row>
    <row r="53" spans="1:7" x14ac:dyDescent="0.25">
      <c r="A53" s="5" t="s">
        <v>433</v>
      </c>
      <c r="B53" s="5" t="s">
        <v>429</v>
      </c>
      <c r="C53" s="5">
        <v>29</v>
      </c>
      <c r="D53" s="16">
        <v>16072827.18</v>
      </c>
      <c r="E53" s="16">
        <v>150000</v>
      </c>
      <c r="F53" s="16">
        <f t="shared" si="0"/>
        <v>16222827.18</v>
      </c>
      <c r="G53" s="16">
        <f t="shared" si="1"/>
        <v>559407.83379310346</v>
      </c>
    </row>
    <row r="54" spans="1:7" x14ac:dyDescent="0.25">
      <c r="A54" s="5" t="s">
        <v>324</v>
      </c>
      <c r="B54" s="5" t="s">
        <v>359</v>
      </c>
      <c r="C54" s="5">
        <v>246</v>
      </c>
      <c r="D54" s="16">
        <v>15290353.720000001</v>
      </c>
      <c r="E54" s="16">
        <v>0</v>
      </c>
      <c r="F54" s="16">
        <f t="shared" si="0"/>
        <v>15290353.720000001</v>
      </c>
      <c r="G54" s="16">
        <f t="shared" si="1"/>
        <v>62155.909430894309</v>
      </c>
    </row>
    <row r="55" spans="1:7" x14ac:dyDescent="0.25">
      <c r="A55" s="5" t="s">
        <v>325</v>
      </c>
      <c r="B55" s="5" t="s">
        <v>359</v>
      </c>
      <c r="C55" s="5">
        <v>179</v>
      </c>
      <c r="D55" s="16">
        <v>13849612.580000002</v>
      </c>
      <c r="E55" s="16">
        <v>671160.08</v>
      </c>
      <c r="F55" s="16">
        <f t="shared" si="0"/>
        <v>14520772.660000002</v>
      </c>
      <c r="G55" s="16">
        <f t="shared" si="1"/>
        <v>81121.634972067055</v>
      </c>
    </row>
    <row r="56" spans="1:7" x14ac:dyDescent="0.25">
      <c r="A56" s="5" t="s">
        <v>376</v>
      </c>
      <c r="B56" s="5" t="s">
        <v>427</v>
      </c>
      <c r="C56" s="5">
        <v>60</v>
      </c>
      <c r="D56" s="16">
        <v>6949249.080000001</v>
      </c>
      <c r="E56" s="16">
        <v>6221999</v>
      </c>
      <c r="F56" s="16">
        <f t="shared" si="0"/>
        <v>13171248.080000002</v>
      </c>
      <c r="G56" s="16">
        <f t="shared" si="1"/>
        <v>219520.80133333337</v>
      </c>
    </row>
    <row r="57" spans="1:7" x14ac:dyDescent="0.25">
      <c r="A57" s="5" t="s">
        <v>326</v>
      </c>
      <c r="B57" s="5" t="s">
        <v>359</v>
      </c>
      <c r="C57" s="5">
        <v>130</v>
      </c>
      <c r="D57" s="16">
        <v>12952097.150000002</v>
      </c>
      <c r="E57" s="16">
        <v>0</v>
      </c>
      <c r="F57" s="16">
        <f t="shared" si="0"/>
        <v>12952097.150000002</v>
      </c>
      <c r="G57" s="16">
        <f t="shared" si="1"/>
        <v>99631.516538461554</v>
      </c>
    </row>
    <row r="58" spans="1:7" x14ac:dyDescent="0.25">
      <c r="A58" s="5" t="s">
        <v>21</v>
      </c>
      <c r="B58" s="5" t="s">
        <v>18</v>
      </c>
      <c r="C58" s="5">
        <v>3</v>
      </c>
      <c r="D58" s="16">
        <v>20959.04</v>
      </c>
      <c r="E58" s="16">
        <v>12703800</v>
      </c>
      <c r="F58" s="16">
        <f t="shared" si="0"/>
        <v>12724759.039999999</v>
      </c>
      <c r="G58" s="16">
        <f t="shared" si="1"/>
        <v>4241586.3466666667</v>
      </c>
    </row>
    <row r="59" spans="1:7" x14ac:dyDescent="0.25">
      <c r="A59" s="5" t="s">
        <v>327</v>
      </c>
      <c r="B59" s="5" t="s">
        <v>359</v>
      </c>
      <c r="C59" s="5">
        <v>88</v>
      </c>
      <c r="D59" s="16">
        <v>3400003.9099999988</v>
      </c>
      <c r="E59" s="16">
        <v>8999000</v>
      </c>
      <c r="F59" s="16">
        <f t="shared" si="0"/>
        <v>12399003.909999998</v>
      </c>
      <c r="G59" s="16">
        <f t="shared" si="1"/>
        <v>140897.77170454545</v>
      </c>
    </row>
    <row r="60" spans="1:7" x14ac:dyDescent="0.25">
      <c r="A60" s="5" t="s">
        <v>22</v>
      </c>
      <c r="B60" s="5" t="s">
        <v>18</v>
      </c>
      <c r="C60" s="5">
        <v>10</v>
      </c>
      <c r="D60" s="16">
        <v>6827639.4700000007</v>
      </c>
      <c r="E60" s="16">
        <v>5500000</v>
      </c>
      <c r="F60" s="16">
        <f t="shared" si="0"/>
        <v>12327639.470000001</v>
      </c>
      <c r="G60" s="16">
        <f t="shared" si="1"/>
        <v>1232763.9470000002</v>
      </c>
    </row>
    <row r="61" spans="1:7" x14ac:dyDescent="0.25">
      <c r="A61" s="5" t="s">
        <v>366</v>
      </c>
      <c r="B61" s="5" t="s">
        <v>427</v>
      </c>
      <c r="C61" s="5">
        <v>78</v>
      </c>
      <c r="D61" s="16">
        <v>7763694.1500000004</v>
      </c>
      <c r="E61" s="16">
        <v>4393135.75</v>
      </c>
      <c r="F61" s="16">
        <f t="shared" si="0"/>
        <v>12156829.9</v>
      </c>
      <c r="G61" s="16">
        <f t="shared" si="1"/>
        <v>155856.79358974358</v>
      </c>
    </row>
    <row r="62" spans="1:7" x14ac:dyDescent="0.25">
      <c r="A62" s="5" t="s">
        <v>71</v>
      </c>
      <c r="B62" s="5" t="s">
        <v>175</v>
      </c>
      <c r="C62" s="5">
        <v>13</v>
      </c>
      <c r="D62" s="16">
        <v>6743637.6200000001</v>
      </c>
      <c r="E62" s="16">
        <v>5352864</v>
      </c>
      <c r="F62" s="16">
        <f t="shared" si="0"/>
        <v>12096501.620000001</v>
      </c>
      <c r="G62" s="16">
        <f t="shared" si="1"/>
        <v>930500.12461538473</v>
      </c>
    </row>
    <row r="63" spans="1:7" x14ac:dyDescent="0.25">
      <c r="A63" s="5" t="s">
        <v>434</v>
      </c>
      <c r="B63" s="5" t="s">
        <v>429</v>
      </c>
      <c r="C63" s="5">
        <v>174</v>
      </c>
      <c r="D63" s="16">
        <v>6338880.5</v>
      </c>
      <c r="E63" s="16">
        <v>5687220</v>
      </c>
      <c r="F63" s="16">
        <f t="shared" si="0"/>
        <v>12026100.5</v>
      </c>
      <c r="G63" s="16">
        <f t="shared" si="1"/>
        <v>69115.520114942527</v>
      </c>
    </row>
    <row r="64" spans="1:7" x14ac:dyDescent="0.25">
      <c r="A64" s="5" t="s">
        <v>424</v>
      </c>
      <c r="B64" s="5" t="s">
        <v>427</v>
      </c>
      <c r="C64" s="5">
        <v>127</v>
      </c>
      <c r="D64" s="16">
        <v>11581426.389999997</v>
      </c>
      <c r="E64" s="16">
        <v>440000</v>
      </c>
      <c r="F64" s="16">
        <f t="shared" si="0"/>
        <v>12021426.389999997</v>
      </c>
      <c r="G64" s="16">
        <f t="shared" si="1"/>
        <v>94656.900708661386</v>
      </c>
    </row>
    <row r="65" spans="1:7" x14ac:dyDescent="0.25">
      <c r="A65" s="5" t="s">
        <v>328</v>
      </c>
      <c r="B65" s="5" t="s">
        <v>359</v>
      </c>
      <c r="C65" s="5">
        <v>48</v>
      </c>
      <c r="D65" s="16">
        <v>11773951.93</v>
      </c>
      <c r="E65" s="16">
        <v>147950</v>
      </c>
      <c r="F65" s="16">
        <f t="shared" si="0"/>
        <v>11921901.93</v>
      </c>
      <c r="G65" s="16">
        <f t="shared" si="1"/>
        <v>248372.956875</v>
      </c>
    </row>
    <row r="66" spans="1:7" x14ac:dyDescent="0.25">
      <c r="A66" s="5" t="s">
        <v>329</v>
      </c>
      <c r="B66" s="5" t="s">
        <v>359</v>
      </c>
      <c r="C66" s="5">
        <v>161</v>
      </c>
      <c r="D66" s="16">
        <v>10918643.610000001</v>
      </c>
      <c r="E66" s="16">
        <v>188499.99</v>
      </c>
      <c r="F66" s="16">
        <f t="shared" si="0"/>
        <v>11107143.600000001</v>
      </c>
      <c r="G66" s="16">
        <f t="shared" si="1"/>
        <v>68988.469565217398</v>
      </c>
    </row>
    <row r="67" spans="1:7" x14ac:dyDescent="0.25">
      <c r="A67" s="5" t="s">
        <v>435</v>
      </c>
      <c r="B67" s="5" t="s">
        <v>429</v>
      </c>
      <c r="C67" s="5">
        <v>151</v>
      </c>
      <c r="D67" s="16">
        <v>3382903.830000001</v>
      </c>
      <c r="E67" s="16">
        <v>7552000</v>
      </c>
      <c r="F67" s="16">
        <f t="shared" si="0"/>
        <v>10934903.830000002</v>
      </c>
      <c r="G67" s="16">
        <f t="shared" si="1"/>
        <v>72416.581655629154</v>
      </c>
    </row>
    <row r="68" spans="1:7" x14ac:dyDescent="0.25">
      <c r="A68" s="5" t="s">
        <v>330</v>
      </c>
      <c r="B68" s="5" t="s">
        <v>359</v>
      </c>
      <c r="C68" s="5">
        <v>130</v>
      </c>
      <c r="D68" s="16">
        <v>10458125.119999999</v>
      </c>
      <c r="E68" s="16">
        <v>0</v>
      </c>
      <c r="F68" s="16">
        <f t="shared" ref="F68:F131" si="2">D68+E68</f>
        <v>10458125.119999999</v>
      </c>
      <c r="G68" s="16">
        <f t="shared" ref="G68:G131" si="3">F68/C68</f>
        <v>80447.116307692297</v>
      </c>
    </row>
    <row r="69" spans="1:7" x14ac:dyDescent="0.25">
      <c r="A69" s="5" t="s">
        <v>198</v>
      </c>
      <c r="B69" s="5" t="s">
        <v>195</v>
      </c>
      <c r="C69" s="5">
        <v>100</v>
      </c>
      <c r="D69" s="16">
        <v>4919208.6099999975</v>
      </c>
      <c r="E69" s="16">
        <v>5537998.9900000002</v>
      </c>
      <c r="F69" s="16">
        <f t="shared" si="2"/>
        <v>10457207.599999998</v>
      </c>
      <c r="G69" s="16">
        <f t="shared" si="3"/>
        <v>104572.07599999997</v>
      </c>
    </row>
    <row r="70" spans="1:7" x14ac:dyDescent="0.25">
      <c r="A70" s="5" t="s">
        <v>72</v>
      </c>
      <c r="B70" s="5" t="s">
        <v>175</v>
      </c>
      <c r="C70" s="5">
        <v>162</v>
      </c>
      <c r="D70" s="16">
        <v>10182441.180000002</v>
      </c>
      <c r="E70" s="16">
        <v>0</v>
      </c>
      <c r="F70" s="16">
        <f t="shared" si="2"/>
        <v>10182441.180000002</v>
      </c>
      <c r="G70" s="16">
        <f t="shared" si="3"/>
        <v>62854.575185185196</v>
      </c>
    </row>
    <row r="71" spans="1:7" x14ac:dyDescent="0.25">
      <c r="A71" s="5" t="s">
        <v>331</v>
      </c>
      <c r="B71" s="5" t="s">
        <v>359</v>
      </c>
      <c r="C71" s="5">
        <v>98</v>
      </c>
      <c r="D71" s="16">
        <v>9337483.3900000006</v>
      </c>
      <c r="E71" s="16">
        <v>704214</v>
      </c>
      <c r="F71" s="16">
        <f t="shared" si="2"/>
        <v>10041697.390000001</v>
      </c>
      <c r="G71" s="16">
        <f t="shared" si="3"/>
        <v>102466.29989795919</v>
      </c>
    </row>
    <row r="72" spans="1:7" x14ac:dyDescent="0.25">
      <c r="A72" s="5" t="s">
        <v>332</v>
      </c>
      <c r="B72" s="5" t="s">
        <v>359</v>
      </c>
      <c r="C72" s="5">
        <v>88</v>
      </c>
      <c r="D72" s="16">
        <v>9847523.9499999993</v>
      </c>
      <c r="E72" s="16">
        <v>0</v>
      </c>
      <c r="F72" s="16">
        <f t="shared" si="2"/>
        <v>9847523.9499999993</v>
      </c>
      <c r="G72" s="16">
        <f t="shared" si="3"/>
        <v>111903.68124999999</v>
      </c>
    </row>
    <row r="73" spans="1:7" x14ac:dyDescent="0.25">
      <c r="A73" s="5" t="s">
        <v>436</v>
      </c>
      <c r="B73" s="5" t="s">
        <v>429</v>
      </c>
      <c r="C73" s="5">
        <v>545</v>
      </c>
      <c r="D73" s="16">
        <v>6782536.4699999997</v>
      </c>
      <c r="E73" s="16">
        <v>3000000</v>
      </c>
      <c r="F73" s="16">
        <f t="shared" si="2"/>
        <v>9782536.4699999988</v>
      </c>
      <c r="G73" s="16">
        <f t="shared" si="3"/>
        <v>17949.608201834861</v>
      </c>
    </row>
    <row r="74" spans="1:7" x14ac:dyDescent="0.25">
      <c r="A74" s="5" t="s">
        <v>73</v>
      </c>
      <c r="B74" s="5" t="s">
        <v>175</v>
      </c>
      <c r="C74" s="5">
        <v>169</v>
      </c>
      <c r="D74" s="16">
        <v>9301574.2799999993</v>
      </c>
      <c r="E74" s="16">
        <v>427941.32</v>
      </c>
      <c r="F74" s="16">
        <f t="shared" si="2"/>
        <v>9729515.5999999996</v>
      </c>
      <c r="G74" s="16">
        <f t="shared" si="3"/>
        <v>57571.098224852067</v>
      </c>
    </row>
    <row r="75" spans="1:7" x14ac:dyDescent="0.25">
      <c r="A75" s="5" t="s">
        <v>74</v>
      </c>
      <c r="B75" s="5" t="s">
        <v>175</v>
      </c>
      <c r="C75" s="5">
        <v>22</v>
      </c>
      <c r="D75" s="16">
        <v>7861883.5299999993</v>
      </c>
      <c r="E75" s="16">
        <v>1830579</v>
      </c>
      <c r="F75" s="16">
        <f t="shared" si="2"/>
        <v>9692462.5299999993</v>
      </c>
      <c r="G75" s="16">
        <f t="shared" si="3"/>
        <v>440566.47863636358</v>
      </c>
    </row>
    <row r="76" spans="1:7" x14ac:dyDescent="0.25">
      <c r="A76" s="5" t="s">
        <v>372</v>
      </c>
      <c r="B76" s="5" t="s">
        <v>427</v>
      </c>
      <c r="C76" s="5">
        <v>297</v>
      </c>
      <c r="D76" s="16">
        <v>9266293.4800000004</v>
      </c>
      <c r="E76" s="16">
        <v>0</v>
      </c>
      <c r="F76" s="16">
        <f t="shared" si="2"/>
        <v>9266293.4800000004</v>
      </c>
      <c r="G76" s="16">
        <f t="shared" si="3"/>
        <v>31199.641346801349</v>
      </c>
    </row>
    <row r="77" spans="1:7" x14ac:dyDescent="0.25">
      <c r="A77" s="5" t="s">
        <v>181</v>
      </c>
      <c r="B77" s="5" t="s">
        <v>178</v>
      </c>
      <c r="C77" s="5">
        <v>17</v>
      </c>
      <c r="D77" s="16">
        <v>9116486</v>
      </c>
      <c r="E77" s="16">
        <v>0</v>
      </c>
      <c r="F77" s="16">
        <f t="shared" si="2"/>
        <v>9116486</v>
      </c>
      <c r="G77" s="16">
        <f t="shared" si="3"/>
        <v>536263.8823529412</v>
      </c>
    </row>
    <row r="78" spans="1:7" x14ac:dyDescent="0.25">
      <c r="A78" s="5" t="s">
        <v>23</v>
      </c>
      <c r="B78" s="5" t="s">
        <v>18</v>
      </c>
      <c r="C78" s="5">
        <v>104</v>
      </c>
      <c r="D78" s="16">
        <v>8883409.9100000001</v>
      </c>
      <c r="E78" s="16">
        <v>0</v>
      </c>
      <c r="F78" s="16">
        <f t="shared" si="2"/>
        <v>8883409.9100000001</v>
      </c>
      <c r="G78" s="16">
        <f t="shared" si="3"/>
        <v>85417.402980769228</v>
      </c>
    </row>
    <row r="79" spans="1:7" x14ac:dyDescent="0.25">
      <c r="A79" s="5" t="s">
        <v>199</v>
      </c>
      <c r="B79" s="5" t="s">
        <v>195</v>
      </c>
      <c r="C79" s="5">
        <v>31</v>
      </c>
      <c r="D79" s="16">
        <v>8695105.8000000007</v>
      </c>
      <c r="E79" s="16">
        <v>142000</v>
      </c>
      <c r="F79" s="16">
        <f t="shared" si="2"/>
        <v>8837105.8000000007</v>
      </c>
      <c r="G79" s="16">
        <f t="shared" si="3"/>
        <v>285067.92903225811</v>
      </c>
    </row>
    <row r="80" spans="1:7" x14ac:dyDescent="0.25">
      <c r="A80" s="5" t="s">
        <v>333</v>
      </c>
      <c r="B80" s="5" t="s">
        <v>359</v>
      </c>
      <c r="C80" s="5">
        <v>110</v>
      </c>
      <c r="D80" s="16">
        <v>6105711.6499999994</v>
      </c>
      <c r="E80" s="16">
        <v>2655000</v>
      </c>
      <c r="F80" s="16">
        <f t="shared" si="2"/>
        <v>8760711.6499999985</v>
      </c>
      <c r="G80" s="16">
        <f t="shared" si="3"/>
        <v>79642.833181818161</v>
      </c>
    </row>
    <row r="81" spans="1:7" x14ac:dyDescent="0.25">
      <c r="A81" s="5" t="s">
        <v>182</v>
      </c>
      <c r="B81" s="5" t="s">
        <v>178</v>
      </c>
      <c r="C81" s="5">
        <v>49</v>
      </c>
      <c r="D81" s="16">
        <v>8539558.8500000015</v>
      </c>
      <c r="E81" s="16">
        <v>0</v>
      </c>
      <c r="F81" s="16">
        <f t="shared" si="2"/>
        <v>8539558.8500000015</v>
      </c>
      <c r="G81" s="16">
        <f t="shared" si="3"/>
        <v>174276.71122448982</v>
      </c>
    </row>
    <row r="82" spans="1:7" x14ac:dyDescent="0.25">
      <c r="A82" s="5" t="s">
        <v>75</v>
      </c>
      <c r="B82" s="5" t="s">
        <v>175</v>
      </c>
      <c r="C82" s="5">
        <v>63</v>
      </c>
      <c r="D82" s="16">
        <v>5054350.0199999996</v>
      </c>
      <c r="E82" s="16">
        <v>3291173.9299999997</v>
      </c>
      <c r="F82" s="16">
        <f t="shared" si="2"/>
        <v>8345523.9499999993</v>
      </c>
      <c r="G82" s="16">
        <f t="shared" si="3"/>
        <v>132468.63412698411</v>
      </c>
    </row>
    <row r="83" spans="1:7" x14ac:dyDescent="0.25">
      <c r="A83" s="5" t="s">
        <v>183</v>
      </c>
      <c r="B83" s="5" t="s">
        <v>178</v>
      </c>
      <c r="C83" s="5">
        <v>19</v>
      </c>
      <c r="D83" s="16">
        <v>8019798</v>
      </c>
      <c r="E83" s="16">
        <v>99174</v>
      </c>
      <c r="F83" s="16">
        <f t="shared" si="2"/>
        <v>8118972</v>
      </c>
      <c r="G83" s="16">
        <f t="shared" si="3"/>
        <v>427314.31578947371</v>
      </c>
    </row>
    <row r="84" spans="1:7" x14ac:dyDescent="0.25">
      <c r="A84" s="5" t="s">
        <v>200</v>
      </c>
      <c r="B84" s="5" t="s">
        <v>195</v>
      </c>
      <c r="C84" s="5">
        <v>41</v>
      </c>
      <c r="D84" s="16">
        <v>4473593.4799999995</v>
      </c>
      <c r="E84" s="16">
        <v>3534000</v>
      </c>
      <c r="F84" s="16">
        <f t="shared" si="2"/>
        <v>8007593.4799999995</v>
      </c>
      <c r="G84" s="16">
        <f t="shared" si="3"/>
        <v>195307.15804878049</v>
      </c>
    </row>
    <row r="85" spans="1:7" x14ac:dyDescent="0.25">
      <c r="A85" s="5" t="s">
        <v>334</v>
      </c>
      <c r="B85" s="5" t="s">
        <v>359</v>
      </c>
      <c r="C85" s="5">
        <v>88</v>
      </c>
      <c r="D85" s="16">
        <v>8006009.6099999985</v>
      </c>
      <c r="E85" s="16">
        <v>0</v>
      </c>
      <c r="F85" s="16">
        <f t="shared" si="2"/>
        <v>8006009.6099999985</v>
      </c>
      <c r="G85" s="16">
        <f t="shared" si="3"/>
        <v>90977.381931818163</v>
      </c>
    </row>
    <row r="86" spans="1:7" x14ac:dyDescent="0.25">
      <c r="A86" s="5" t="s">
        <v>24</v>
      </c>
      <c r="B86" s="5" t="s">
        <v>18</v>
      </c>
      <c r="C86" s="5">
        <v>24</v>
      </c>
      <c r="D86" s="16">
        <v>1044778.81</v>
      </c>
      <c r="E86" s="16">
        <v>6932000</v>
      </c>
      <c r="F86" s="16">
        <f t="shared" si="2"/>
        <v>7976778.8100000005</v>
      </c>
      <c r="G86" s="16">
        <f t="shared" si="3"/>
        <v>332365.78375</v>
      </c>
    </row>
    <row r="87" spans="1:7" x14ac:dyDescent="0.25">
      <c r="A87" s="5" t="s">
        <v>390</v>
      </c>
      <c r="B87" s="5" t="s">
        <v>427</v>
      </c>
      <c r="C87" s="5">
        <v>40</v>
      </c>
      <c r="D87" s="16">
        <v>3134505.8800000004</v>
      </c>
      <c r="E87" s="16">
        <v>4791434.47</v>
      </c>
      <c r="F87" s="16">
        <f t="shared" si="2"/>
        <v>7925940.3499999996</v>
      </c>
      <c r="G87" s="16">
        <f t="shared" si="3"/>
        <v>198148.50874999998</v>
      </c>
    </row>
    <row r="88" spans="1:7" x14ac:dyDescent="0.25">
      <c r="A88" s="5" t="s">
        <v>437</v>
      </c>
      <c r="B88" s="5" t="s">
        <v>429</v>
      </c>
      <c r="C88" s="5">
        <v>84</v>
      </c>
      <c r="D88" s="16">
        <v>2365487.7699999991</v>
      </c>
      <c r="E88" s="16">
        <v>5454578.6999999993</v>
      </c>
      <c r="F88" s="16">
        <f t="shared" si="2"/>
        <v>7820066.4699999988</v>
      </c>
      <c r="G88" s="16">
        <f t="shared" si="3"/>
        <v>93096.029404761895</v>
      </c>
    </row>
    <row r="89" spans="1:7" x14ac:dyDescent="0.25">
      <c r="A89" s="5" t="s">
        <v>76</v>
      </c>
      <c r="B89" s="5" t="s">
        <v>175</v>
      </c>
      <c r="C89" s="5">
        <v>24</v>
      </c>
      <c r="D89" s="16">
        <v>7773224.2800000003</v>
      </c>
      <c r="E89" s="16">
        <v>0</v>
      </c>
      <c r="F89" s="16">
        <f t="shared" si="2"/>
        <v>7773224.2800000003</v>
      </c>
      <c r="G89" s="16">
        <f t="shared" si="3"/>
        <v>323884.34500000003</v>
      </c>
    </row>
    <row r="90" spans="1:7" x14ac:dyDescent="0.25">
      <c r="A90" s="5" t="s">
        <v>201</v>
      </c>
      <c r="B90" s="5" t="s">
        <v>195</v>
      </c>
      <c r="C90" s="5">
        <v>26</v>
      </c>
      <c r="D90" s="16">
        <v>7203893.1100000003</v>
      </c>
      <c r="E90" s="16">
        <v>500000</v>
      </c>
      <c r="F90" s="16">
        <f t="shared" si="2"/>
        <v>7703893.1100000003</v>
      </c>
      <c r="G90" s="16">
        <f t="shared" si="3"/>
        <v>296303.58115384617</v>
      </c>
    </row>
    <row r="91" spans="1:7" x14ac:dyDescent="0.25">
      <c r="A91" s="5" t="s">
        <v>368</v>
      </c>
      <c r="B91" s="5" t="s">
        <v>427</v>
      </c>
      <c r="C91" s="5">
        <v>18</v>
      </c>
      <c r="D91" s="16">
        <v>6604853.1199999992</v>
      </c>
      <c r="E91" s="16">
        <v>1059217.1099999999</v>
      </c>
      <c r="F91" s="16">
        <f t="shared" si="2"/>
        <v>7664070.2299999986</v>
      </c>
      <c r="G91" s="16">
        <f t="shared" si="3"/>
        <v>425781.67944444437</v>
      </c>
    </row>
    <row r="92" spans="1:7" x14ac:dyDescent="0.25">
      <c r="A92" s="5" t="s">
        <v>438</v>
      </c>
      <c r="B92" s="5" t="s">
        <v>429</v>
      </c>
      <c r="C92" s="5">
        <v>48</v>
      </c>
      <c r="D92" s="16">
        <v>6055635.0000000009</v>
      </c>
      <c r="E92" s="16">
        <v>1500000</v>
      </c>
      <c r="F92" s="16">
        <f t="shared" si="2"/>
        <v>7555635.0000000009</v>
      </c>
      <c r="G92" s="16">
        <f t="shared" si="3"/>
        <v>157409.06250000003</v>
      </c>
    </row>
    <row r="93" spans="1:7" x14ac:dyDescent="0.25">
      <c r="A93" s="5" t="s">
        <v>335</v>
      </c>
      <c r="B93" s="5" t="s">
        <v>359</v>
      </c>
      <c r="C93" s="5">
        <v>122</v>
      </c>
      <c r="D93" s="16">
        <v>7533026.75</v>
      </c>
      <c r="E93" s="16">
        <v>0</v>
      </c>
      <c r="F93" s="16">
        <f t="shared" si="2"/>
        <v>7533026.75</v>
      </c>
      <c r="G93" s="16">
        <f t="shared" si="3"/>
        <v>61746.120901639348</v>
      </c>
    </row>
    <row r="94" spans="1:7" x14ac:dyDescent="0.25">
      <c r="A94" s="5" t="s">
        <v>336</v>
      </c>
      <c r="B94" s="5" t="s">
        <v>359</v>
      </c>
      <c r="C94" s="5">
        <v>227</v>
      </c>
      <c r="D94" s="16">
        <v>5867137.5099999988</v>
      </c>
      <c r="E94" s="16">
        <v>1394903.9</v>
      </c>
      <c r="F94" s="16">
        <f t="shared" si="2"/>
        <v>7262041.4099999983</v>
      </c>
      <c r="G94" s="16">
        <f t="shared" si="3"/>
        <v>31991.371850220257</v>
      </c>
    </row>
    <row r="95" spans="1:7" x14ac:dyDescent="0.25">
      <c r="A95" s="5" t="s">
        <v>184</v>
      </c>
      <c r="B95" s="5" t="s">
        <v>178</v>
      </c>
      <c r="C95" s="5">
        <v>15</v>
      </c>
      <c r="D95" s="16">
        <v>7233568.4800000004</v>
      </c>
      <c r="E95" s="16">
        <v>0</v>
      </c>
      <c r="F95" s="16">
        <f t="shared" si="2"/>
        <v>7233568.4800000004</v>
      </c>
      <c r="G95" s="16">
        <f t="shared" si="3"/>
        <v>482237.8986666667</v>
      </c>
    </row>
    <row r="96" spans="1:7" x14ac:dyDescent="0.25">
      <c r="A96" s="5" t="s">
        <v>77</v>
      </c>
      <c r="B96" s="5" t="s">
        <v>175</v>
      </c>
      <c r="C96" s="5">
        <v>76</v>
      </c>
      <c r="D96" s="16">
        <v>5728573.120000001</v>
      </c>
      <c r="E96" s="16">
        <v>1495278.34</v>
      </c>
      <c r="F96" s="16">
        <f t="shared" si="2"/>
        <v>7223851.4600000009</v>
      </c>
      <c r="G96" s="16">
        <f t="shared" si="3"/>
        <v>95050.677105263167</v>
      </c>
    </row>
    <row r="97" spans="1:7" x14ac:dyDescent="0.25">
      <c r="A97" s="5" t="s">
        <v>337</v>
      </c>
      <c r="B97" s="5" t="s">
        <v>359</v>
      </c>
      <c r="C97" s="5">
        <v>75</v>
      </c>
      <c r="D97" s="16">
        <v>7047928.8699999992</v>
      </c>
      <c r="E97" s="16">
        <v>0</v>
      </c>
      <c r="F97" s="16">
        <f t="shared" si="2"/>
        <v>7047928.8699999992</v>
      </c>
      <c r="G97" s="16">
        <f t="shared" si="3"/>
        <v>93972.38493333332</v>
      </c>
    </row>
    <row r="98" spans="1:7" x14ac:dyDescent="0.25">
      <c r="A98" s="5" t="s">
        <v>25</v>
      </c>
      <c r="B98" s="5" t="s">
        <v>18</v>
      </c>
      <c r="C98" s="5">
        <v>166</v>
      </c>
      <c r="D98" s="16">
        <v>6773605.5699999994</v>
      </c>
      <c r="E98" s="16">
        <v>0</v>
      </c>
      <c r="F98" s="16">
        <f t="shared" si="2"/>
        <v>6773605.5699999994</v>
      </c>
      <c r="G98" s="16">
        <f t="shared" si="3"/>
        <v>40804.852831325297</v>
      </c>
    </row>
    <row r="99" spans="1:7" x14ac:dyDescent="0.25">
      <c r="A99" s="5" t="s">
        <v>185</v>
      </c>
      <c r="B99" s="5" t="s">
        <v>178</v>
      </c>
      <c r="C99" s="5">
        <v>35</v>
      </c>
      <c r="D99" s="16">
        <v>5011938.5999999996</v>
      </c>
      <c r="E99" s="16">
        <v>1745000</v>
      </c>
      <c r="F99" s="16">
        <f t="shared" si="2"/>
        <v>6756938.5999999996</v>
      </c>
      <c r="G99" s="16">
        <f t="shared" si="3"/>
        <v>193055.38857142857</v>
      </c>
    </row>
    <row r="100" spans="1:7" x14ac:dyDescent="0.25">
      <c r="A100" s="5" t="s">
        <v>439</v>
      </c>
      <c r="B100" s="5" t="s">
        <v>429</v>
      </c>
      <c r="C100" s="5">
        <v>131</v>
      </c>
      <c r="D100" s="16">
        <v>6396764.0700000022</v>
      </c>
      <c r="E100" s="16">
        <v>245827.8</v>
      </c>
      <c r="F100" s="16">
        <f t="shared" si="2"/>
        <v>6642591.870000002</v>
      </c>
      <c r="G100" s="16">
        <f t="shared" si="3"/>
        <v>50706.808167938943</v>
      </c>
    </row>
    <row r="101" spans="1:7" x14ac:dyDescent="0.25">
      <c r="A101" s="5" t="s">
        <v>398</v>
      </c>
      <c r="B101" s="5" t="s">
        <v>427</v>
      </c>
      <c r="C101" s="5">
        <v>3</v>
      </c>
      <c r="D101" s="16">
        <v>6631378.5</v>
      </c>
      <c r="E101" s="16">
        <v>0</v>
      </c>
      <c r="F101" s="16">
        <f t="shared" si="2"/>
        <v>6631378.5</v>
      </c>
      <c r="G101" s="16">
        <f t="shared" si="3"/>
        <v>2210459.5</v>
      </c>
    </row>
    <row r="102" spans="1:7" x14ac:dyDescent="0.25">
      <c r="A102" s="5" t="s">
        <v>418</v>
      </c>
      <c r="B102" s="5" t="s">
        <v>427</v>
      </c>
      <c r="C102" s="5">
        <v>12</v>
      </c>
      <c r="D102" s="16">
        <v>1595270.31</v>
      </c>
      <c r="E102" s="16">
        <v>5000000</v>
      </c>
      <c r="F102" s="16">
        <f t="shared" si="2"/>
        <v>6595270.3100000005</v>
      </c>
      <c r="G102" s="16">
        <f t="shared" si="3"/>
        <v>549605.85916666675</v>
      </c>
    </row>
    <row r="103" spans="1:7" x14ac:dyDescent="0.25">
      <c r="A103" s="5" t="s">
        <v>338</v>
      </c>
      <c r="B103" s="5" t="s">
        <v>359</v>
      </c>
      <c r="C103" s="5">
        <v>69</v>
      </c>
      <c r="D103" s="16">
        <v>6370377.7599999988</v>
      </c>
      <c r="E103" s="16">
        <v>40000</v>
      </c>
      <c r="F103" s="16">
        <f t="shared" si="2"/>
        <v>6410377.7599999988</v>
      </c>
      <c r="G103" s="16">
        <f t="shared" si="3"/>
        <v>92904.025507246362</v>
      </c>
    </row>
    <row r="104" spans="1:7" x14ac:dyDescent="0.25">
      <c r="A104" s="5" t="s">
        <v>339</v>
      </c>
      <c r="B104" s="5" t="s">
        <v>359</v>
      </c>
      <c r="C104" s="5">
        <v>189</v>
      </c>
      <c r="D104" s="16">
        <v>6399565.5999999996</v>
      </c>
      <c r="E104" s="16">
        <v>0</v>
      </c>
      <c r="F104" s="16">
        <f t="shared" si="2"/>
        <v>6399565.5999999996</v>
      </c>
      <c r="G104" s="16">
        <f t="shared" si="3"/>
        <v>33860.135449735448</v>
      </c>
    </row>
    <row r="105" spans="1:7" x14ac:dyDescent="0.25">
      <c r="A105" s="5" t="s">
        <v>440</v>
      </c>
      <c r="B105" s="5" t="s">
        <v>429</v>
      </c>
      <c r="C105" s="5">
        <v>45</v>
      </c>
      <c r="D105" s="16">
        <v>6113659.2400000002</v>
      </c>
      <c r="E105" s="16">
        <v>278500</v>
      </c>
      <c r="F105" s="16">
        <f t="shared" si="2"/>
        <v>6392159.2400000002</v>
      </c>
      <c r="G105" s="16">
        <f t="shared" si="3"/>
        <v>142047.98311111113</v>
      </c>
    </row>
    <row r="106" spans="1:7" x14ac:dyDescent="0.25">
      <c r="A106" s="5" t="s">
        <v>384</v>
      </c>
      <c r="B106" s="5" t="s">
        <v>427</v>
      </c>
      <c r="C106" s="5">
        <v>15</v>
      </c>
      <c r="D106" s="16">
        <v>6308279.040000001</v>
      </c>
      <c r="E106" s="16">
        <v>0</v>
      </c>
      <c r="F106" s="16">
        <f t="shared" si="2"/>
        <v>6308279.040000001</v>
      </c>
      <c r="G106" s="16">
        <f t="shared" si="3"/>
        <v>420551.93600000005</v>
      </c>
    </row>
    <row r="107" spans="1:7" x14ac:dyDescent="0.25">
      <c r="A107" s="5" t="s">
        <v>340</v>
      </c>
      <c r="B107" s="5" t="s">
        <v>359</v>
      </c>
      <c r="C107" s="5">
        <v>124</v>
      </c>
      <c r="D107" s="16">
        <v>6172790.2499999981</v>
      </c>
      <c r="E107" s="16">
        <v>0</v>
      </c>
      <c r="F107" s="16">
        <f t="shared" si="2"/>
        <v>6172790.2499999981</v>
      </c>
      <c r="G107" s="16">
        <f t="shared" si="3"/>
        <v>49780.566532258046</v>
      </c>
    </row>
    <row r="108" spans="1:7" x14ac:dyDescent="0.25">
      <c r="A108" s="5" t="s">
        <v>341</v>
      </c>
      <c r="B108" s="5" t="s">
        <v>359</v>
      </c>
      <c r="C108" s="5">
        <v>53</v>
      </c>
      <c r="D108" s="16">
        <v>5458700.2400000012</v>
      </c>
      <c r="E108" s="16">
        <v>700000</v>
      </c>
      <c r="F108" s="16">
        <f t="shared" si="2"/>
        <v>6158700.2400000012</v>
      </c>
      <c r="G108" s="16">
        <f t="shared" si="3"/>
        <v>116201.89132075474</v>
      </c>
    </row>
    <row r="109" spans="1:7" x14ac:dyDescent="0.25">
      <c r="A109" s="5" t="s">
        <v>342</v>
      </c>
      <c r="B109" s="5" t="s">
        <v>359</v>
      </c>
      <c r="C109" s="5">
        <v>129</v>
      </c>
      <c r="D109" s="16">
        <v>6016193.9699999979</v>
      </c>
      <c r="E109" s="16">
        <v>0</v>
      </c>
      <c r="F109" s="16">
        <f t="shared" si="2"/>
        <v>6016193.9699999979</v>
      </c>
      <c r="G109" s="16">
        <f t="shared" si="3"/>
        <v>46637.16255813952</v>
      </c>
    </row>
    <row r="110" spans="1:7" x14ac:dyDescent="0.25">
      <c r="A110" s="5" t="s">
        <v>202</v>
      </c>
      <c r="B110" s="5" t="s">
        <v>195</v>
      </c>
      <c r="C110" s="5">
        <v>16</v>
      </c>
      <c r="D110" s="16">
        <v>5578172.8500000015</v>
      </c>
      <c r="E110" s="16">
        <v>324640</v>
      </c>
      <c r="F110" s="16">
        <f t="shared" si="2"/>
        <v>5902812.8500000015</v>
      </c>
      <c r="G110" s="16">
        <f t="shared" si="3"/>
        <v>368925.80312500009</v>
      </c>
    </row>
    <row r="111" spans="1:7" x14ac:dyDescent="0.25">
      <c r="A111" s="5" t="s">
        <v>78</v>
      </c>
      <c r="B111" s="5" t="s">
        <v>175</v>
      </c>
      <c r="C111" s="5">
        <v>216</v>
      </c>
      <c r="D111" s="16">
        <v>5715933.0600000015</v>
      </c>
      <c r="E111" s="16">
        <v>60000</v>
      </c>
      <c r="F111" s="16">
        <f t="shared" si="2"/>
        <v>5775933.0600000015</v>
      </c>
      <c r="G111" s="16">
        <f t="shared" si="3"/>
        <v>26740.430833333339</v>
      </c>
    </row>
    <row r="112" spans="1:7" x14ac:dyDescent="0.25">
      <c r="A112" s="5" t="s">
        <v>186</v>
      </c>
      <c r="B112" s="5" t="s">
        <v>178</v>
      </c>
      <c r="C112" s="5">
        <v>48</v>
      </c>
      <c r="D112" s="16">
        <v>3932395.7300000009</v>
      </c>
      <c r="E112" s="16">
        <v>1478226</v>
      </c>
      <c r="F112" s="16">
        <f t="shared" si="2"/>
        <v>5410621.7300000004</v>
      </c>
      <c r="G112" s="16">
        <f t="shared" si="3"/>
        <v>112721.28604166668</v>
      </c>
    </row>
    <row r="113" spans="1:7" x14ac:dyDescent="0.25">
      <c r="A113" s="5" t="s">
        <v>79</v>
      </c>
      <c r="B113" s="5" t="s">
        <v>175</v>
      </c>
      <c r="C113" s="5">
        <v>37</v>
      </c>
      <c r="D113" s="16">
        <v>5295387.5099999988</v>
      </c>
      <c r="E113" s="16">
        <v>0</v>
      </c>
      <c r="F113" s="16">
        <f t="shared" si="2"/>
        <v>5295387.5099999988</v>
      </c>
      <c r="G113" s="16">
        <f t="shared" si="3"/>
        <v>143118.58135135131</v>
      </c>
    </row>
    <row r="114" spans="1:7" x14ac:dyDescent="0.25">
      <c r="A114" s="5" t="s">
        <v>423</v>
      </c>
      <c r="B114" s="5" t="s">
        <v>427</v>
      </c>
      <c r="C114" s="5">
        <v>74</v>
      </c>
      <c r="D114" s="16">
        <v>5119418.75</v>
      </c>
      <c r="E114" s="16">
        <v>70000</v>
      </c>
      <c r="F114" s="16">
        <f t="shared" si="2"/>
        <v>5189418.75</v>
      </c>
      <c r="G114" s="16">
        <f t="shared" si="3"/>
        <v>70127.2804054054</v>
      </c>
    </row>
    <row r="115" spans="1:7" x14ac:dyDescent="0.25">
      <c r="A115" s="5" t="s">
        <v>187</v>
      </c>
      <c r="B115" s="5" t="s">
        <v>178</v>
      </c>
      <c r="C115" s="5">
        <v>48</v>
      </c>
      <c r="D115" s="16">
        <v>5040289.72</v>
      </c>
      <c r="E115" s="16">
        <v>77000</v>
      </c>
      <c r="F115" s="16">
        <f t="shared" si="2"/>
        <v>5117289.72</v>
      </c>
      <c r="G115" s="16">
        <f t="shared" si="3"/>
        <v>106610.2025</v>
      </c>
    </row>
    <row r="116" spans="1:7" x14ac:dyDescent="0.25">
      <c r="A116" s="5" t="s">
        <v>80</v>
      </c>
      <c r="B116" s="5" t="s">
        <v>175</v>
      </c>
      <c r="C116" s="5">
        <v>16</v>
      </c>
      <c r="D116" s="16">
        <v>3063590</v>
      </c>
      <c r="E116" s="16">
        <v>1993344.62</v>
      </c>
      <c r="F116" s="16">
        <f t="shared" si="2"/>
        <v>5056934.62</v>
      </c>
      <c r="G116" s="16">
        <f t="shared" si="3"/>
        <v>316058.41375000001</v>
      </c>
    </row>
    <row r="117" spans="1:7" x14ac:dyDescent="0.25">
      <c r="A117" s="5" t="s">
        <v>343</v>
      </c>
      <c r="B117" s="5" t="s">
        <v>359</v>
      </c>
      <c r="C117" s="5">
        <v>160</v>
      </c>
      <c r="D117" s="16">
        <v>5023584.8200000012</v>
      </c>
      <c r="E117" s="16">
        <v>0</v>
      </c>
      <c r="F117" s="16">
        <f t="shared" si="2"/>
        <v>5023584.8200000012</v>
      </c>
      <c r="G117" s="16">
        <f t="shared" si="3"/>
        <v>31397.405125000008</v>
      </c>
    </row>
    <row r="118" spans="1:7" x14ac:dyDescent="0.25">
      <c r="A118" s="5" t="s">
        <v>26</v>
      </c>
      <c r="B118" s="5" t="s">
        <v>18</v>
      </c>
      <c r="C118" s="5">
        <v>66</v>
      </c>
      <c r="D118" s="16">
        <v>4701329.6099999994</v>
      </c>
      <c r="E118" s="16">
        <v>301880</v>
      </c>
      <c r="F118" s="16">
        <f t="shared" si="2"/>
        <v>5003209.6099999994</v>
      </c>
      <c r="G118" s="16">
        <f t="shared" si="3"/>
        <v>75806.206212121207</v>
      </c>
    </row>
    <row r="119" spans="1:7" x14ac:dyDescent="0.25">
      <c r="A119" s="5" t="s">
        <v>441</v>
      </c>
      <c r="B119" s="5" t="s">
        <v>429</v>
      </c>
      <c r="C119" s="5">
        <v>128</v>
      </c>
      <c r="D119" s="16">
        <v>3096594.56</v>
      </c>
      <c r="E119" s="16">
        <v>1867592.0300000003</v>
      </c>
      <c r="F119" s="16">
        <f t="shared" si="2"/>
        <v>4964186.59</v>
      </c>
      <c r="G119" s="16">
        <f t="shared" si="3"/>
        <v>38782.707734374999</v>
      </c>
    </row>
    <row r="120" spans="1:7" x14ac:dyDescent="0.25">
      <c r="A120" s="5" t="s">
        <v>81</v>
      </c>
      <c r="B120" s="5" t="s">
        <v>175</v>
      </c>
      <c r="C120" s="5">
        <v>53</v>
      </c>
      <c r="D120" s="16">
        <v>1801534.1700000002</v>
      </c>
      <c r="E120" s="16">
        <v>2810000</v>
      </c>
      <c r="F120" s="16">
        <f t="shared" si="2"/>
        <v>4611534.17</v>
      </c>
      <c r="G120" s="16">
        <f t="shared" si="3"/>
        <v>87010.078679245285</v>
      </c>
    </row>
    <row r="121" spans="1:7" x14ac:dyDescent="0.25">
      <c r="A121" s="5" t="s">
        <v>344</v>
      </c>
      <c r="B121" s="5" t="s">
        <v>359</v>
      </c>
      <c r="C121" s="5">
        <v>54</v>
      </c>
      <c r="D121" s="16">
        <v>4556133.330000001</v>
      </c>
      <c r="E121" s="16">
        <v>0</v>
      </c>
      <c r="F121" s="16">
        <f t="shared" si="2"/>
        <v>4556133.330000001</v>
      </c>
      <c r="G121" s="16">
        <f t="shared" si="3"/>
        <v>84372.839444444457</v>
      </c>
    </row>
    <row r="122" spans="1:7" x14ac:dyDescent="0.25">
      <c r="A122" s="5" t="s">
        <v>442</v>
      </c>
      <c r="B122" s="5" t="s">
        <v>429</v>
      </c>
      <c r="C122" s="5">
        <v>174</v>
      </c>
      <c r="D122" s="16">
        <v>4051053.0200000005</v>
      </c>
      <c r="E122" s="16">
        <v>500000</v>
      </c>
      <c r="F122" s="16">
        <f t="shared" si="2"/>
        <v>4551053.0200000005</v>
      </c>
      <c r="G122" s="16">
        <f t="shared" si="3"/>
        <v>26155.477126436785</v>
      </c>
    </row>
    <row r="123" spans="1:7" x14ac:dyDescent="0.25">
      <c r="A123" s="5" t="s">
        <v>443</v>
      </c>
      <c r="B123" s="5" t="s">
        <v>429</v>
      </c>
      <c r="C123" s="5">
        <v>25</v>
      </c>
      <c r="D123" s="16">
        <v>4517844.8500000006</v>
      </c>
      <c r="E123" s="16">
        <v>759</v>
      </c>
      <c r="F123" s="16">
        <f t="shared" si="2"/>
        <v>4518603.8500000006</v>
      </c>
      <c r="G123" s="16">
        <f t="shared" si="3"/>
        <v>180744.15400000001</v>
      </c>
    </row>
    <row r="124" spans="1:7" x14ac:dyDescent="0.25">
      <c r="A124" s="5" t="s">
        <v>27</v>
      </c>
      <c r="B124" s="5" t="s">
        <v>18</v>
      </c>
      <c r="C124" s="5">
        <v>86</v>
      </c>
      <c r="D124" s="16">
        <v>4431044.5899999989</v>
      </c>
      <c r="E124" s="16">
        <v>0</v>
      </c>
      <c r="F124" s="16">
        <f t="shared" si="2"/>
        <v>4431044.5899999989</v>
      </c>
      <c r="G124" s="16">
        <f t="shared" si="3"/>
        <v>51523.774302325568</v>
      </c>
    </row>
    <row r="125" spans="1:7" x14ac:dyDescent="0.25">
      <c r="A125" s="5" t="s">
        <v>444</v>
      </c>
      <c r="B125" s="5" t="s">
        <v>429</v>
      </c>
      <c r="C125" s="5">
        <v>82</v>
      </c>
      <c r="D125" s="16">
        <v>3494209.48</v>
      </c>
      <c r="E125" s="16">
        <v>832552.48</v>
      </c>
      <c r="F125" s="16">
        <f t="shared" si="2"/>
        <v>4326761.96</v>
      </c>
      <c r="G125" s="16">
        <f t="shared" si="3"/>
        <v>52765.38975609756</v>
      </c>
    </row>
    <row r="126" spans="1:7" x14ac:dyDescent="0.25">
      <c r="A126" s="5" t="s">
        <v>345</v>
      </c>
      <c r="B126" s="5" t="s">
        <v>359</v>
      </c>
      <c r="C126" s="5">
        <v>31</v>
      </c>
      <c r="D126" s="16">
        <v>4315396.3399999989</v>
      </c>
      <c r="E126" s="16">
        <v>0</v>
      </c>
      <c r="F126" s="16">
        <f t="shared" si="2"/>
        <v>4315396.3399999989</v>
      </c>
      <c r="G126" s="16">
        <f t="shared" si="3"/>
        <v>139206.33354838708</v>
      </c>
    </row>
    <row r="127" spans="1:7" x14ac:dyDescent="0.25">
      <c r="A127" s="5" t="s">
        <v>28</v>
      </c>
      <c r="B127" s="5" t="s">
        <v>18</v>
      </c>
      <c r="C127" s="5">
        <v>36</v>
      </c>
      <c r="D127" s="16">
        <v>4241676.01</v>
      </c>
      <c r="E127" s="16">
        <v>0</v>
      </c>
      <c r="F127" s="16">
        <f t="shared" si="2"/>
        <v>4241676.01</v>
      </c>
      <c r="G127" s="16">
        <f t="shared" si="3"/>
        <v>117824.3336111111</v>
      </c>
    </row>
    <row r="128" spans="1:7" x14ac:dyDescent="0.25">
      <c r="A128" s="5" t="s">
        <v>346</v>
      </c>
      <c r="B128" s="5" t="s">
        <v>359</v>
      </c>
      <c r="C128" s="5">
        <v>25</v>
      </c>
      <c r="D128" s="16">
        <v>4191205.6099999994</v>
      </c>
      <c r="E128" s="16">
        <v>0</v>
      </c>
      <c r="F128" s="16">
        <f t="shared" si="2"/>
        <v>4191205.6099999994</v>
      </c>
      <c r="G128" s="16">
        <f t="shared" si="3"/>
        <v>167648.22439999998</v>
      </c>
    </row>
    <row r="129" spans="1:7" x14ac:dyDescent="0.25">
      <c r="A129" s="5" t="s">
        <v>383</v>
      </c>
      <c r="B129" s="5" t="s">
        <v>427</v>
      </c>
      <c r="C129" s="5">
        <v>2</v>
      </c>
      <c r="D129" s="16">
        <v>4109304.14</v>
      </c>
      <c r="E129" s="16">
        <v>0</v>
      </c>
      <c r="F129" s="16">
        <f t="shared" si="2"/>
        <v>4109304.14</v>
      </c>
      <c r="G129" s="16">
        <f t="shared" si="3"/>
        <v>2054652.07</v>
      </c>
    </row>
    <row r="130" spans="1:7" x14ac:dyDescent="0.25">
      <c r="A130" s="5" t="s">
        <v>29</v>
      </c>
      <c r="B130" s="5" t="s">
        <v>18</v>
      </c>
      <c r="C130" s="5">
        <v>166</v>
      </c>
      <c r="D130" s="16">
        <v>3546428.43</v>
      </c>
      <c r="E130" s="16">
        <v>505000</v>
      </c>
      <c r="F130" s="16">
        <f t="shared" si="2"/>
        <v>4051428.43</v>
      </c>
      <c r="G130" s="16">
        <f t="shared" si="3"/>
        <v>24406.195361445785</v>
      </c>
    </row>
    <row r="131" spans="1:7" x14ac:dyDescent="0.25">
      <c r="A131" s="5" t="s">
        <v>203</v>
      </c>
      <c r="B131" s="5" t="s">
        <v>195</v>
      </c>
      <c r="C131" s="5">
        <v>182</v>
      </c>
      <c r="D131" s="16">
        <v>2834862.55</v>
      </c>
      <c r="E131" s="16">
        <v>1095825.9100000001</v>
      </c>
      <c r="F131" s="16">
        <f t="shared" si="2"/>
        <v>3930688.46</v>
      </c>
      <c r="G131" s="16">
        <f t="shared" si="3"/>
        <v>21597.189340659341</v>
      </c>
    </row>
    <row r="132" spans="1:7" x14ac:dyDescent="0.25">
      <c r="A132" s="5" t="s">
        <v>445</v>
      </c>
      <c r="B132" s="5" t="s">
        <v>429</v>
      </c>
      <c r="C132" s="5">
        <v>69</v>
      </c>
      <c r="D132" s="16">
        <v>1930573.48</v>
      </c>
      <c r="E132" s="16">
        <v>2000000</v>
      </c>
      <c r="F132" s="16">
        <f t="shared" ref="F132:F195" si="4">D132+E132</f>
        <v>3930573.48</v>
      </c>
      <c r="G132" s="16">
        <f t="shared" ref="G132:G195" si="5">F132/C132</f>
        <v>56964.833043478262</v>
      </c>
    </row>
    <row r="133" spans="1:7" x14ac:dyDescent="0.25">
      <c r="A133" s="5" t="s">
        <v>347</v>
      </c>
      <c r="B133" s="5" t="s">
        <v>359</v>
      </c>
      <c r="C133" s="5">
        <v>226</v>
      </c>
      <c r="D133" s="16">
        <v>3782553.8600000017</v>
      </c>
      <c r="E133" s="16">
        <v>0</v>
      </c>
      <c r="F133" s="16">
        <f t="shared" si="4"/>
        <v>3782553.8600000017</v>
      </c>
      <c r="G133" s="16">
        <f t="shared" si="5"/>
        <v>16736.963982300891</v>
      </c>
    </row>
    <row r="134" spans="1:7" x14ac:dyDescent="0.25">
      <c r="A134" s="5" t="s">
        <v>446</v>
      </c>
      <c r="B134" s="5" t="s">
        <v>429</v>
      </c>
      <c r="C134" s="5">
        <v>29</v>
      </c>
      <c r="D134" s="16">
        <v>3751808.5100000002</v>
      </c>
      <c r="E134" s="16">
        <v>0</v>
      </c>
      <c r="F134" s="16">
        <f t="shared" si="4"/>
        <v>3751808.5100000002</v>
      </c>
      <c r="G134" s="16">
        <f t="shared" si="5"/>
        <v>129372.70724137932</v>
      </c>
    </row>
    <row r="135" spans="1:7" x14ac:dyDescent="0.25">
      <c r="A135" s="5" t="s">
        <v>447</v>
      </c>
      <c r="B135" s="5" t="s">
        <v>429</v>
      </c>
      <c r="C135" s="5">
        <v>46</v>
      </c>
      <c r="D135" s="16">
        <v>3626451.89</v>
      </c>
      <c r="E135" s="16">
        <v>120000</v>
      </c>
      <c r="F135" s="16">
        <f t="shared" si="4"/>
        <v>3746451.89</v>
      </c>
      <c r="G135" s="16">
        <f t="shared" si="5"/>
        <v>81444.606304347835</v>
      </c>
    </row>
    <row r="136" spans="1:7" x14ac:dyDescent="0.25">
      <c r="A136" s="5" t="s">
        <v>82</v>
      </c>
      <c r="B136" s="5" t="s">
        <v>175</v>
      </c>
      <c r="C136" s="5">
        <v>56</v>
      </c>
      <c r="D136" s="16">
        <v>3370399.9299999997</v>
      </c>
      <c r="E136" s="16">
        <v>281722</v>
      </c>
      <c r="F136" s="16">
        <f t="shared" si="4"/>
        <v>3652121.9299999997</v>
      </c>
      <c r="G136" s="16">
        <f t="shared" si="5"/>
        <v>65216.463035714281</v>
      </c>
    </row>
    <row r="137" spans="1:7" x14ac:dyDescent="0.25">
      <c r="A137" s="5" t="s">
        <v>204</v>
      </c>
      <c r="B137" s="5" t="s">
        <v>195</v>
      </c>
      <c r="C137" s="5">
        <v>126</v>
      </c>
      <c r="D137" s="16">
        <v>3561814.76</v>
      </c>
      <c r="E137" s="16">
        <v>0</v>
      </c>
      <c r="F137" s="16">
        <f t="shared" si="4"/>
        <v>3561814.76</v>
      </c>
      <c r="G137" s="16">
        <f t="shared" si="5"/>
        <v>28268.371111111108</v>
      </c>
    </row>
    <row r="138" spans="1:7" x14ac:dyDescent="0.25">
      <c r="A138" s="5" t="s">
        <v>401</v>
      </c>
      <c r="B138" s="5" t="s">
        <v>427</v>
      </c>
      <c r="C138" s="5">
        <v>9</v>
      </c>
      <c r="D138" s="16">
        <v>3423018.47</v>
      </c>
      <c r="E138" s="16">
        <v>0</v>
      </c>
      <c r="F138" s="16">
        <f t="shared" si="4"/>
        <v>3423018.47</v>
      </c>
      <c r="G138" s="16">
        <f t="shared" si="5"/>
        <v>380335.38555555558</v>
      </c>
    </row>
    <row r="139" spans="1:7" x14ac:dyDescent="0.25">
      <c r="A139" s="5" t="s">
        <v>348</v>
      </c>
      <c r="B139" s="5" t="s">
        <v>359</v>
      </c>
      <c r="C139" s="5">
        <v>34</v>
      </c>
      <c r="D139" s="16">
        <v>2820569.95</v>
      </c>
      <c r="E139" s="16">
        <v>471141.65</v>
      </c>
      <c r="F139" s="16">
        <f t="shared" si="4"/>
        <v>3291711.6</v>
      </c>
      <c r="G139" s="16">
        <f t="shared" si="5"/>
        <v>96815.047058823533</v>
      </c>
    </row>
    <row r="140" spans="1:7" x14ac:dyDescent="0.25">
      <c r="A140" s="5" t="s">
        <v>83</v>
      </c>
      <c r="B140" s="5" t="s">
        <v>175</v>
      </c>
      <c r="C140" s="5">
        <v>23</v>
      </c>
      <c r="D140" s="16">
        <v>3270376.03</v>
      </c>
      <c r="E140" s="16">
        <v>0</v>
      </c>
      <c r="F140" s="16">
        <f t="shared" si="4"/>
        <v>3270376.03</v>
      </c>
      <c r="G140" s="16">
        <f t="shared" si="5"/>
        <v>142190.26217391304</v>
      </c>
    </row>
    <row r="141" spans="1:7" x14ac:dyDescent="0.25">
      <c r="A141" s="5" t="s">
        <v>205</v>
      </c>
      <c r="B141" s="5" t="s">
        <v>195</v>
      </c>
      <c r="C141" s="5">
        <v>82</v>
      </c>
      <c r="D141" s="16">
        <v>3267246.6599999992</v>
      </c>
      <c r="E141" s="16">
        <v>0</v>
      </c>
      <c r="F141" s="16">
        <f t="shared" si="4"/>
        <v>3267246.6599999992</v>
      </c>
      <c r="G141" s="16">
        <f t="shared" si="5"/>
        <v>39844.471463414622</v>
      </c>
    </row>
    <row r="142" spans="1:7" x14ac:dyDescent="0.25">
      <c r="A142" s="5" t="s">
        <v>84</v>
      </c>
      <c r="B142" s="5" t="s">
        <v>175</v>
      </c>
      <c r="C142" s="5">
        <v>19</v>
      </c>
      <c r="D142" s="16">
        <v>2967677.67</v>
      </c>
      <c r="E142" s="16">
        <v>274400</v>
      </c>
      <c r="F142" s="16">
        <f t="shared" si="4"/>
        <v>3242077.67</v>
      </c>
      <c r="G142" s="16">
        <f t="shared" si="5"/>
        <v>170635.66684210525</v>
      </c>
    </row>
    <row r="143" spans="1:7" x14ac:dyDescent="0.25">
      <c r="A143" s="5" t="s">
        <v>206</v>
      </c>
      <c r="B143" s="5" t="s">
        <v>195</v>
      </c>
      <c r="C143" s="5">
        <v>48</v>
      </c>
      <c r="D143" s="16">
        <v>2652247.2599999998</v>
      </c>
      <c r="E143" s="16">
        <v>558840</v>
      </c>
      <c r="F143" s="16">
        <f t="shared" si="4"/>
        <v>3211087.26</v>
      </c>
      <c r="G143" s="16">
        <f t="shared" si="5"/>
        <v>66897.651249999995</v>
      </c>
    </row>
    <row r="144" spans="1:7" x14ac:dyDescent="0.25">
      <c r="A144" s="5" t="s">
        <v>85</v>
      </c>
      <c r="B144" s="5" t="s">
        <v>175</v>
      </c>
      <c r="C144" s="5">
        <v>51</v>
      </c>
      <c r="D144" s="16">
        <v>3185504.3400000008</v>
      </c>
      <c r="E144" s="16">
        <v>0</v>
      </c>
      <c r="F144" s="16">
        <f t="shared" si="4"/>
        <v>3185504.3400000008</v>
      </c>
      <c r="G144" s="16">
        <f t="shared" si="5"/>
        <v>62460.869411764725</v>
      </c>
    </row>
    <row r="145" spans="1:7" x14ac:dyDescent="0.25">
      <c r="A145" s="5" t="s">
        <v>349</v>
      </c>
      <c r="B145" s="5" t="s">
        <v>359</v>
      </c>
      <c r="C145" s="5">
        <v>70</v>
      </c>
      <c r="D145" s="16">
        <v>3033751.7800000003</v>
      </c>
      <c r="E145" s="16">
        <v>99678.05</v>
      </c>
      <c r="F145" s="16">
        <f t="shared" si="4"/>
        <v>3133429.83</v>
      </c>
      <c r="G145" s="16">
        <f t="shared" si="5"/>
        <v>44763.283285714286</v>
      </c>
    </row>
    <row r="146" spans="1:7" x14ac:dyDescent="0.25">
      <c r="A146" s="5" t="s">
        <v>86</v>
      </c>
      <c r="B146" s="5" t="s">
        <v>175</v>
      </c>
      <c r="C146" s="5">
        <v>12</v>
      </c>
      <c r="D146" s="16">
        <v>120819</v>
      </c>
      <c r="E146" s="16">
        <v>3005000</v>
      </c>
      <c r="F146" s="16">
        <f t="shared" si="4"/>
        <v>3125819</v>
      </c>
      <c r="G146" s="16">
        <f t="shared" si="5"/>
        <v>260484.91666666666</v>
      </c>
    </row>
    <row r="147" spans="1:7" x14ac:dyDescent="0.25">
      <c r="A147" s="5" t="s">
        <v>558</v>
      </c>
      <c r="B147" s="5" t="s">
        <v>427</v>
      </c>
      <c r="C147" s="5">
        <v>9</v>
      </c>
      <c r="D147" s="16">
        <v>446474.12</v>
      </c>
      <c r="E147" s="16">
        <v>2650000</v>
      </c>
      <c r="F147" s="16">
        <f t="shared" si="4"/>
        <v>3096474.12</v>
      </c>
      <c r="G147" s="16">
        <f t="shared" si="5"/>
        <v>344052.68</v>
      </c>
    </row>
    <row r="148" spans="1:7" x14ac:dyDescent="0.25">
      <c r="A148" s="5" t="s">
        <v>350</v>
      </c>
      <c r="B148" s="5" t="s">
        <v>359</v>
      </c>
      <c r="C148" s="5">
        <v>28</v>
      </c>
      <c r="D148" s="16">
        <v>2995637.91</v>
      </c>
      <c r="E148" s="16">
        <v>0</v>
      </c>
      <c r="F148" s="16">
        <f t="shared" si="4"/>
        <v>2995637.91</v>
      </c>
      <c r="G148" s="16">
        <f t="shared" si="5"/>
        <v>106987.06821428573</v>
      </c>
    </row>
    <row r="149" spans="1:7" x14ac:dyDescent="0.25">
      <c r="A149" s="5" t="s">
        <v>422</v>
      </c>
      <c r="B149" s="5" t="s">
        <v>427</v>
      </c>
      <c r="C149" s="5">
        <v>38</v>
      </c>
      <c r="D149" s="16">
        <v>2696568.1300000004</v>
      </c>
      <c r="E149" s="16">
        <v>0</v>
      </c>
      <c r="F149" s="16">
        <f t="shared" si="4"/>
        <v>2696568.1300000004</v>
      </c>
      <c r="G149" s="16">
        <f t="shared" si="5"/>
        <v>70962.31921052633</v>
      </c>
    </row>
    <row r="150" spans="1:7" x14ac:dyDescent="0.25">
      <c r="A150" s="5" t="s">
        <v>87</v>
      </c>
      <c r="B150" s="5" t="s">
        <v>175</v>
      </c>
      <c r="C150" s="5">
        <v>2</v>
      </c>
      <c r="D150" s="16">
        <v>134900</v>
      </c>
      <c r="E150" s="16">
        <v>2537190</v>
      </c>
      <c r="F150" s="16">
        <f t="shared" si="4"/>
        <v>2672090</v>
      </c>
      <c r="G150" s="16">
        <f t="shared" si="5"/>
        <v>1336045</v>
      </c>
    </row>
    <row r="151" spans="1:7" x14ac:dyDescent="0.25">
      <c r="A151" s="5" t="s">
        <v>188</v>
      </c>
      <c r="B151" s="5" t="s">
        <v>178</v>
      </c>
      <c r="C151" s="5">
        <v>10</v>
      </c>
      <c r="D151" s="16">
        <v>2666314.63</v>
      </c>
      <c r="E151" s="16">
        <v>0</v>
      </c>
      <c r="F151" s="16">
        <f t="shared" si="4"/>
        <v>2666314.63</v>
      </c>
      <c r="G151" s="16">
        <f t="shared" si="5"/>
        <v>266631.46299999999</v>
      </c>
    </row>
    <row r="152" spans="1:7" x14ac:dyDescent="0.25">
      <c r="A152" s="5" t="s">
        <v>189</v>
      </c>
      <c r="B152" s="5" t="s">
        <v>178</v>
      </c>
      <c r="C152" s="5">
        <v>97</v>
      </c>
      <c r="D152" s="16">
        <v>2614365.48</v>
      </c>
      <c r="E152" s="16">
        <v>0</v>
      </c>
      <c r="F152" s="16">
        <f t="shared" si="4"/>
        <v>2614365.48</v>
      </c>
      <c r="G152" s="16">
        <f t="shared" si="5"/>
        <v>26952.221443298968</v>
      </c>
    </row>
    <row r="153" spans="1:7" x14ac:dyDescent="0.25">
      <c r="A153" s="5" t="s">
        <v>88</v>
      </c>
      <c r="B153" s="5" t="s">
        <v>175</v>
      </c>
      <c r="C153" s="5">
        <v>17</v>
      </c>
      <c r="D153" s="16">
        <v>2590023.7999999998</v>
      </c>
      <c r="E153" s="16">
        <v>0</v>
      </c>
      <c r="F153" s="16">
        <f t="shared" si="4"/>
        <v>2590023.7999999998</v>
      </c>
      <c r="G153" s="16">
        <f t="shared" si="5"/>
        <v>152354.34117647057</v>
      </c>
    </row>
    <row r="154" spans="1:7" x14ac:dyDescent="0.25">
      <c r="A154" s="5" t="s">
        <v>89</v>
      </c>
      <c r="B154" s="5" t="s">
        <v>175</v>
      </c>
      <c r="C154" s="5">
        <v>75</v>
      </c>
      <c r="D154" s="16">
        <v>2575698.4500000002</v>
      </c>
      <c r="E154" s="16">
        <v>0</v>
      </c>
      <c r="F154" s="16">
        <f t="shared" si="4"/>
        <v>2575698.4500000002</v>
      </c>
      <c r="G154" s="16">
        <f t="shared" si="5"/>
        <v>34342.646000000001</v>
      </c>
    </row>
    <row r="155" spans="1:7" x14ac:dyDescent="0.25">
      <c r="A155" s="5" t="s">
        <v>448</v>
      </c>
      <c r="B155" s="5" t="s">
        <v>429</v>
      </c>
      <c r="C155" s="5">
        <v>23</v>
      </c>
      <c r="D155" s="16">
        <v>957505</v>
      </c>
      <c r="E155" s="16">
        <v>1500000</v>
      </c>
      <c r="F155" s="16">
        <f t="shared" si="4"/>
        <v>2457505</v>
      </c>
      <c r="G155" s="16">
        <f t="shared" si="5"/>
        <v>106848.04347826086</v>
      </c>
    </row>
    <row r="156" spans="1:7" x14ac:dyDescent="0.25">
      <c r="A156" s="5" t="s">
        <v>90</v>
      </c>
      <c r="B156" s="5" t="s">
        <v>175</v>
      </c>
      <c r="C156" s="5">
        <v>23</v>
      </c>
      <c r="D156" s="16">
        <v>2446181.3899999992</v>
      </c>
      <c r="E156" s="16">
        <v>0</v>
      </c>
      <c r="F156" s="16">
        <f t="shared" si="4"/>
        <v>2446181.3899999992</v>
      </c>
      <c r="G156" s="16">
        <f t="shared" si="5"/>
        <v>106355.71260869561</v>
      </c>
    </row>
    <row r="157" spans="1:7" x14ac:dyDescent="0.25">
      <c r="A157" s="5" t="s">
        <v>91</v>
      </c>
      <c r="B157" s="5" t="s">
        <v>175</v>
      </c>
      <c r="C157" s="5">
        <v>4</v>
      </c>
      <c r="D157" s="16">
        <v>2433324</v>
      </c>
      <c r="E157" s="16">
        <v>0</v>
      </c>
      <c r="F157" s="16">
        <f t="shared" si="4"/>
        <v>2433324</v>
      </c>
      <c r="G157" s="16">
        <f t="shared" si="5"/>
        <v>608331</v>
      </c>
    </row>
    <row r="158" spans="1:7" x14ac:dyDescent="0.25">
      <c r="A158" s="5" t="s">
        <v>30</v>
      </c>
      <c r="B158" s="5" t="s">
        <v>18</v>
      </c>
      <c r="C158" s="5">
        <v>36</v>
      </c>
      <c r="D158" s="16">
        <v>2414920.25</v>
      </c>
      <c r="E158" s="16">
        <v>0</v>
      </c>
      <c r="F158" s="16">
        <f t="shared" si="4"/>
        <v>2414920.25</v>
      </c>
      <c r="G158" s="16">
        <f t="shared" si="5"/>
        <v>67081.118055555562</v>
      </c>
    </row>
    <row r="159" spans="1:7" x14ac:dyDescent="0.25">
      <c r="A159" s="5" t="s">
        <v>449</v>
      </c>
      <c r="B159" s="5" t="s">
        <v>429</v>
      </c>
      <c r="C159" s="5">
        <v>29</v>
      </c>
      <c r="D159" s="16">
        <v>535047.22</v>
      </c>
      <c r="E159" s="16">
        <v>1781194.8</v>
      </c>
      <c r="F159" s="16">
        <f t="shared" si="4"/>
        <v>2316242.02</v>
      </c>
      <c r="G159" s="16">
        <f t="shared" si="5"/>
        <v>79870.414482758628</v>
      </c>
    </row>
    <row r="160" spans="1:7" x14ac:dyDescent="0.25">
      <c r="A160" s="5" t="s">
        <v>450</v>
      </c>
      <c r="B160" s="5" t="s">
        <v>429</v>
      </c>
      <c r="C160" s="5">
        <v>9</v>
      </c>
      <c r="D160" s="16">
        <v>2259236</v>
      </c>
      <c r="E160" s="16">
        <v>22320</v>
      </c>
      <c r="F160" s="16">
        <f t="shared" si="4"/>
        <v>2281556</v>
      </c>
      <c r="G160" s="16">
        <f t="shared" si="5"/>
        <v>253506.22222222222</v>
      </c>
    </row>
    <row r="161" spans="1:7" x14ac:dyDescent="0.25">
      <c r="A161" s="5" t="s">
        <v>351</v>
      </c>
      <c r="B161" s="5" t="s">
        <v>359</v>
      </c>
      <c r="C161" s="5">
        <v>52</v>
      </c>
      <c r="D161" s="16">
        <v>2280283.8199999998</v>
      </c>
      <c r="E161" s="16">
        <v>0</v>
      </c>
      <c r="F161" s="16">
        <f t="shared" si="4"/>
        <v>2280283.8199999998</v>
      </c>
      <c r="G161" s="16">
        <f t="shared" si="5"/>
        <v>43851.611923076918</v>
      </c>
    </row>
    <row r="162" spans="1:7" x14ac:dyDescent="0.25">
      <c r="A162" s="5" t="s">
        <v>92</v>
      </c>
      <c r="B162" s="5" t="s">
        <v>175</v>
      </c>
      <c r="C162" s="5">
        <v>17</v>
      </c>
      <c r="D162" s="16">
        <v>2202884.08</v>
      </c>
      <c r="E162" s="16">
        <v>0</v>
      </c>
      <c r="F162" s="16">
        <f t="shared" si="4"/>
        <v>2202884.08</v>
      </c>
      <c r="G162" s="16">
        <f t="shared" si="5"/>
        <v>129581.41647058824</v>
      </c>
    </row>
    <row r="163" spans="1:7" x14ac:dyDescent="0.25">
      <c r="A163" s="5" t="s">
        <v>451</v>
      </c>
      <c r="B163" s="5" t="s">
        <v>429</v>
      </c>
      <c r="C163" s="5">
        <v>13</v>
      </c>
      <c r="D163" s="16">
        <v>2179243.2000000002</v>
      </c>
      <c r="E163" s="16">
        <v>0</v>
      </c>
      <c r="F163" s="16">
        <f t="shared" si="4"/>
        <v>2179243.2000000002</v>
      </c>
      <c r="G163" s="16">
        <f t="shared" si="5"/>
        <v>167634.09230769234</v>
      </c>
    </row>
    <row r="164" spans="1:7" x14ac:dyDescent="0.25">
      <c r="A164" s="5" t="s">
        <v>363</v>
      </c>
      <c r="B164" s="5" t="s">
        <v>427</v>
      </c>
      <c r="C164" s="5">
        <v>10</v>
      </c>
      <c r="D164" s="16">
        <v>1695508.69</v>
      </c>
      <c r="E164" s="16">
        <v>400000</v>
      </c>
      <c r="F164" s="16">
        <f t="shared" si="4"/>
        <v>2095508.69</v>
      </c>
      <c r="G164" s="16">
        <f t="shared" si="5"/>
        <v>209550.86900000001</v>
      </c>
    </row>
    <row r="165" spans="1:7" x14ac:dyDescent="0.25">
      <c r="A165" s="5" t="s">
        <v>452</v>
      </c>
      <c r="B165" s="5" t="s">
        <v>429</v>
      </c>
      <c r="C165" s="5">
        <v>9</v>
      </c>
      <c r="D165" s="16">
        <v>2048533</v>
      </c>
      <c r="E165" s="16">
        <v>0</v>
      </c>
      <c r="F165" s="16">
        <f t="shared" si="4"/>
        <v>2048533</v>
      </c>
      <c r="G165" s="16">
        <f t="shared" si="5"/>
        <v>227614.77777777778</v>
      </c>
    </row>
    <row r="166" spans="1:7" x14ac:dyDescent="0.25">
      <c r="A166" s="5" t="s">
        <v>453</v>
      </c>
      <c r="B166" s="5" t="s">
        <v>429</v>
      </c>
      <c r="C166" s="5">
        <v>6</v>
      </c>
      <c r="D166" s="16">
        <v>2016747.06</v>
      </c>
      <c r="E166" s="16">
        <v>0</v>
      </c>
      <c r="F166" s="16">
        <f t="shared" si="4"/>
        <v>2016747.06</v>
      </c>
      <c r="G166" s="16">
        <f t="shared" si="5"/>
        <v>336124.51</v>
      </c>
    </row>
    <row r="167" spans="1:7" x14ac:dyDescent="0.25">
      <c r="A167" s="5" t="s">
        <v>352</v>
      </c>
      <c r="B167" s="5" t="s">
        <v>359</v>
      </c>
      <c r="C167" s="5">
        <v>65</v>
      </c>
      <c r="D167" s="16">
        <v>1978482.0499999998</v>
      </c>
      <c r="E167" s="16">
        <v>0</v>
      </c>
      <c r="F167" s="16">
        <f t="shared" si="4"/>
        <v>1978482.0499999998</v>
      </c>
      <c r="G167" s="16">
        <f t="shared" si="5"/>
        <v>30438.185384615383</v>
      </c>
    </row>
    <row r="168" spans="1:7" x14ac:dyDescent="0.25">
      <c r="A168" s="5" t="s">
        <v>454</v>
      </c>
      <c r="B168" s="5" t="s">
        <v>429</v>
      </c>
      <c r="C168" s="5">
        <v>236</v>
      </c>
      <c r="D168" s="16">
        <v>1943510.12</v>
      </c>
      <c r="E168" s="16">
        <v>0</v>
      </c>
      <c r="F168" s="16">
        <f t="shared" si="4"/>
        <v>1943510.12</v>
      </c>
      <c r="G168" s="16">
        <f t="shared" si="5"/>
        <v>8235.2123728813567</v>
      </c>
    </row>
    <row r="169" spans="1:7" x14ac:dyDescent="0.25">
      <c r="A169" s="5" t="s">
        <v>190</v>
      </c>
      <c r="B169" s="5" t="s">
        <v>178</v>
      </c>
      <c r="C169" s="5">
        <v>13</v>
      </c>
      <c r="D169" s="16">
        <v>1794269.9600000002</v>
      </c>
      <c r="E169" s="16">
        <v>142999</v>
      </c>
      <c r="F169" s="16">
        <f t="shared" si="4"/>
        <v>1937268.9600000002</v>
      </c>
      <c r="G169" s="16">
        <f t="shared" si="5"/>
        <v>149020.68923076923</v>
      </c>
    </row>
    <row r="170" spans="1:7" x14ac:dyDescent="0.25">
      <c r="A170" s="5" t="s">
        <v>207</v>
      </c>
      <c r="B170" s="5" t="s">
        <v>195</v>
      </c>
      <c r="C170" s="5">
        <v>97</v>
      </c>
      <c r="D170" s="16">
        <v>1562966.0000000002</v>
      </c>
      <c r="E170" s="16">
        <v>336000</v>
      </c>
      <c r="F170" s="16">
        <f t="shared" si="4"/>
        <v>1898966.0000000002</v>
      </c>
      <c r="G170" s="16">
        <f t="shared" si="5"/>
        <v>19576.969072164949</v>
      </c>
    </row>
    <row r="171" spans="1:7" x14ac:dyDescent="0.25">
      <c r="A171" s="5" t="s">
        <v>93</v>
      </c>
      <c r="B171" s="5" t="s">
        <v>175</v>
      </c>
      <c r="C171" s="5">
        <v>25</v>
      </c>
      <c r="D171" s="16">
        <v>1898620.3199999998</v>
      </c>
      <c r="E171" s="16">
        <v>0</v>
      </c>
      <c r="F171" s="16">
        <f t="shared" si="4"/>
        <v>1898620.3199999998</v>
      </c>
      <c r="G171" s="16">
        <f t="shared" si="5"/>
        <v>75944.8128</v>
      </c>
    </row>
    <row r="172" spans="1:7" x14ac:dyDescent="0.25">
      <c r="A172" s="5" t="s">
        <v>31</v>
      </c>
      <c r="B172" s="5" t="s">
        <v>18</v>
      </c>
      <c r="C172" s="5">
        <v>45</v>
      </c>
      <c r="D172" s="16">
        <v>1627205.9300000002</v>
      </c>
      <c r="E172" s="16">
        <v>270000</v>
      </c>
      <c r="F172" s="16">
        <f t="shared" si="4"/>
        <v>1897205.9300000002</v>
      </c>
      <c r="G172" s="16">
        <f t="shared" si="5"/>
        <v>42160.13177777778</v>
      </c>
    </row>
    <row r="173" spans="1:7" x14ac:dyDescent="0.25">
      <c r="A173" s="5" t="s">
        <v>455</v>
      </c>
      <c r="B173" s="5" t="s">
        <v>429</v>
      </c>
      <c r="C173" s="5">
        <v>9</v>
      </c>
      <c r="D173" s="16">
        <v>1852935.28</v>
      </c>
      <c r="E173" s="16">
        <v>0</v>
      </c>
      <c r="F173" s="16">
        <f t="shared" si="4"/>
        <v>1852935.28</v>
      </c>
      <c r="G173" s="16">
        <f t="shared" si="5"/>
        <v>205881.69777777779</v>
      </c>
    </row>
    <row r="174" spans="1:7" x14ac:dyDescent="0.25">
      <c r="A174" s="5" t="s">
        <v>94</v>
      </c>
      <c r="B174" s="5" t="s">
        <v>175</v>
      </c>
      <c r="C174" s="5">
        <v>9</v>
      </c>
      <c r="D174" s="16">
        <v>1837453.6700000002</v>
      </c>
      <c r="E174" s="16">
        <v>0</v>
      </c>
      <c r="F174" s="16">
        <f t="shared" si="4"/>
        <v>1837453.6700000002</v>
      </c>
      <c r="G174" s="16">
        <f t="shared" si="5"/>
        <v>204161.51888888891</v>
      </c>
    </row>
    <row r="175" spans="1:7" x14ac:dyDescent="0.25">
      <c r="A175" s="5" t="s">
        <v>208</v>
      </c>
      <c r="B175" s="5" t="s">
        <v>195</v>
      </c>
      <c r="C175" s="5">
        <v>86</v>
      </c>
      <c r="D175" s="16">
        <v>1793976.07</v>
      </c>
      <c r="E175" s="16">
        <v>0</v>
      </c>
      <c r="F175" s="16">
        <f t="shared" si="4"/>
        <v>1793976.07</v>
      </c>
      <c r="G175" s="16">
        <f t="shared" si="5"/>
        <v>20860.186860465117</v>
      </c>
    </row>
    <row r="176" spans="1:7" x14ac:dyDescent="0.25">
      <c r="A176" s="5" t="s">
        <v>95</v>
      </c>
      <c r="B176" s="5" t="s">
        <v>175</v>
      </c>
      <c r="C176" s="5">
        <v>24</v>
      </c>
      <c r="D176" s="16">
        <v>1567843.0299999998</v>
      </c>
      <c r="E176" s="16">
        <v>218000</v>
      </c>
      <c r="F176" s="16">
        <f t="shared" si="4"/>
        <v>1785843.0299999998</v>
      </c>
      <c r="G176" s="16">
        <f t="shared" si="5"/>
        <v>74410.126249999987</v>
      </c>
    </row>
    <row r="177" spans="1:7" x14ac:dyDescent="0.25">
      <c r="A177" s="5" t="s">
        <v>353</v>
      </c>
      <c r="B177" s="5" t="s">
        <v>359</v>
      </c>
      <c r="C177" s="5">
        <v>31</v>
      </c>
      <c r="D177" s="16">
        <v>1733857.3200000003</v>
      </c>
      <c r="E177" s="16">
        <v>0</v>
      </c>
      <c r="F177" s="16">
        <f t="shared" si="4"/>
        <v>1733857.3200000003</v>
      </c>
      <c r="G177" s="16">
        <f t="shared" si="5"/>
        <v>55930.881290322592</v>
      </c>
    </row>
    <row r="178" spans="1:7" x14ac:dyDescent="0.25">
      <c r="A178" s="5" t="s">
        <v>370</v>
      </c>
      <c r="B178" s="5" t="s">
        <v>427</v>
      </c>
      <c r="C178" s="5">
        <v>20</v>
      </c>
      <c r="D178" s="16">
        <v>1709273.41</v>
      </c>
      <c r="E178" s="16">
        <v>0</v>
      </c>
      <c r="F178" s="16">
        <f t="shared" si="4"/>
        <v>1709273.41</v>
      </c>
      <c r="G178" s="16">
        <f t="shared" si="5"/>
        <v>85463.670499999993</v>
      </c>
    </row>
    <row r="179" spans="1:7" x14ac:dyDescent="0.25">
      <c r="A179" s="5" t="s">
        <v>32</v>
      </c>
      <c r="B179" s="5" t="s">
        <v>18</v>
      </c>
      <c r="C179" s="5">
        <v>2</v>
      </c>
      <c r="D179" s="16">
        <v>1696444.59</v>
      </c>
      <c r="E179" s="16">
        <v>0</v>
      </c>
      <c r="F179" s="16">
        <f t="shared" si="4"/>
        <v>1696444.59</v>
      </c>
      <c r="G179" s="16">
        <f t="shared" si="5"/>
        <v>848222.29500000004</v>
      </c>
    </row>
    <row r="180" spans="1:7" x14ac:dyDescent="0.25">
      <c r="A180" s="5" t="s">
        <v>456</v>
      </c>
      <c r="B180" s="5" t="s">
        <v>429</v>
      </c>
      <c r="C180" s="5">
        <v>4</v>
      </c>
      <c r="D180" s="16">
        <v>0</v>
      </c>
      <c r="E180" s="16">
        <v>1680000</v>
      </c>
      <c r="F180" s="16">
        <f t="shared" si="4"/>
        <v>1680000</v>
      </c>
      <c r="G180" s="16">
        <f t="shared" si="5"/>
        <v>420000</v>
      </c>
    </row>
    <row r="181" spans="1:7" x14ac:dyDescent="0.25">
      <c r="A181" s="5" t="s">
        <v>457</v>
      </c>
      <c r="B181" s="5" t="s">
        <v>429</v>
      </c>
      <c r="C181" s="5">
        <v>56</v>
      </c>
      <c r="D181" s="16">
        <v>1661755.3400000003</v>
      </c>
      <c r="E181" s="16">
        <v>0</v>
      </c>
      <c r="F181" s="16">
        <f t="shared" si="4"/>
        <v>1661755.3400000003</v>
      </c>
      <c r="G181" s="16">
        <f t="shared" si="5"/>
        <v>29674.202500000007</v>
      </c>
    </row>
    <row r="182" spans="1:7" x14ac:dyDescent="0.25">
      <c r="A182" s="5" t="s">
        <v>385</v>
      </c>
      <c r="B182" s="5" t="s">
        <v>427</v>
      </c>
      <c r="C182" s="5">
        <v>17</v>
      </c>
      <c r="D182" s="16">
        <v>1660060.0799999998</v>
      </c>
      <c r="E182" s="16">
        <v>0</v>
      </c>
      <c r="F182" s="16">
        <f t="shared" si="4"/>
        <v>1660060.0799999998</v>
      </c>
      <c r="G182" s="16">
        <f t="shared" si="5"/>
        <v>97650.592941176466</v>
      </c>
    </row>
    <row r="183" spans="1:7" x14ac:dyDescent="0.25">
      <c r="A183" s="5" t="s">
        <v>179</v>
      </c>
      <c r="B183" s="5" t="s">
        <v>178</v>
      </c>
      <c r="C183" s="5">
        <v>60</v>
      </c>
      <c r="D183" s="16">
        <v>1647056.330000001</v>
      </c>
      <c r="E183" s="16">
        <v>0</v>
      </c>
      <c r="F183" s="16">
        <f t="shared" si="4"/>
        <v>1647056.330000001</v>
      </c>
      <c r="G183" s="16">
        <f t="shared" si="5"/>
        <v>27450.938833333352</v>
      </c>
    </row>
    <row r="184" spans="1:7" x14ac:dyDescent="0.25">
      <c r="A184" s="5" t="s">
        <v>458</v>
      </c>
      <c r="B184" s="5" t="s">
        <v>429</v>
      </c>
      <c r="C184" s="5">
        <v>29</v>
      </c>
      <c r="D184" s="16">
        <v>1632737.8800000001</v>
      </c>
      <c r="E184" s="16">
        <v>0</v>
      </c>
      <c r="F184" s="16">
        <f t="shared" si="4"/>
        <v>1632737.8800000001</v>
      </c>
      <c r="G184" s="16">
        <f t="shared" si="5"/>
        <v>56301.306206896559</v>
      </c>
    </row>
    <row r="185" spans="1:7" x14ac:dyDescent="0.25">
      <c r="A185" s="5" t="s">
        <v>180</v>
      </c>
      <c r="B185" s="5" t="s">
        <v>178</v>
      </c>
      <c r="C185" s="5">
        <v>52</v>
      </c>
      <c r="D185" s="16">
        <v>1631775.36</v>
      </c>
      <c r="E185" s="16">
        <v>0</v>
      </c>
      <c r="F185" s="16">
        <f t="shared" si="4"/>
        <v>1631775.36</v>
      </c>
      <c r="G185" s="16">
        <f t="shared" si="5"/>
        <v>31380.295384615387</v>
      </c>
    </row>
    <row r="186" spans="1:7" x14ac:dyDescent="0.25">
      <c r="A186" s="5" t="s">
        <v>551</v>
      </c>
      <c r="B186" s="10" t="s">
        <v>552</v>
      </c>
      <c r="C186" s="5">
        <v>3</v>
      </c>
      <c r="D186" s="16">
        <v>1572625.74</v>
      </c>
      <c r="E186" s="16">
        <v>0</v>
      </c>
      <c r="F186" s="16">
        <f t="shared" si="4"/>
        <v>1572625.74</v>
      </c>
      <c r="G186" s="16">
        <f t="shared" si="5"/>
        <v>524208.58</v>
      </c>
    </row>
    <row r="187" spans="1:7" x14ac:dyDescent="0.25">
      <c r="A187" s="5" t="s">
        <v>354</v>
      </c>
      <c r="B187" s="5" t="s">
        <v>359</v>
      </c>
      <c r="C187" s="5">
        <v>26</v>
      </c>
      <c r="D187" s="16">
        <v>1560186.16</v>
      </c>
      <c r="E187" s="16">
        <v>0</v>
      </c>
      <c r="F187" s="16">
        <f t="shared" si="4"/>
        <v>1560186.16</v>
      </c>
      <c r="G187" s="16">
        <f t="shared" si="5"/>
        <v>60007.159999999996</v>
      </c>
    </row>
    <row r="188" spans="1:7" x14ac:dyDescent="0.25">
      <c r="A188" s="5" t="s">
        <v>96</v>
      </c>
      <c r="B188" s="5" t="s">
        <v>175</v>
      </c>
      <c r="C188" s="5">
        <v>44</v>
      </c>
      <c r="D188" s="16">
        <v>1555802.49</v>
      </c>
      <c r="E188" s="16">
        <v>0</v>
      </c>
      <c r="F188" s="16">
        <f t="shared" si="4"/>
        <v>1555802.49</v>
      </c>
      <c r="G188" s="16">
        <f t="shared" si="5"/>
        <v>35359.147499999999</v>
      </c>
    </row>
    <row r="189" spans="1:7" x14ac:dyDescent="0.25">
      <c r="A189" s="5" t="s">
        <v>97</v>
      </c>
      <c r="B189" s="5" t="s">
        <v>175</v>
      </c>
      <c r="C189" s="5">
        <v>8</v>
      </c>
      <c r="D189" s="16">
        <v>115811</v>
      </c>
      <c r="E189" s="16">
        <v>1400000</v>
      </c>
      <c r="F189" s="16">
        <f t="shared" si="4"/>
        <v>1515811</v>
      </c>
      <c r="G189" s="16">
        <f t="shared" si="5"/>
        <v>189476.375</v>
      </c>
    </row>
    <row r="190" spans="1:7" x14ac:dyDescent="0.25">
      <c r="A190" s="5" t="s">
        <v>459</v>
      </c>
      <c r="B190" s="5" t="s">
        <v>429</v>
      </c>
      <c r="C190" s="5">
        <v>71</v>
      </c>
      <c r="D190" s="16">
        <v>1485321.4200000002</v>
      </c>
      <c r="E190" s="16">
        <v>0</v>
      </c>
      <c r="F190" s="16">
        <f t="shared" si="4"/>
        <v>1485321.4200000002</v>
      </c>
      <c r="G190" s="16">
        <f t="shared" si="5"/>
        <v>20920.02</v>
      </c>
    </row>
    <row r="191" spans="1:7" x14ac:dyDescent="0.25">
      <c r="A191" s="5" t="s">
        <v>460</v>
      </c>
      <c r="B191" s="5" t="s">
        <v>429</v>
      </c>
      <c r="C191" s="5">
        <v>164</v>
      </c>
      <c r="D191" s="16">
        <v>1466951.4200000002</v>
      </c>
      <c r="E191" s="16">
        <v>0</v>
      </c>
      <c r="F191" s="16">
        <f t="shared" si="4"/>
        <v>1466951.4200000002</v>
      </c>
      <c r="G191" s="16">
        <f t="shared" si="5"/>
        <v>8944.8257317073185</v>
      </c>
    </row>
    <row r="192" spans="1:7" x14ac:dyDescent="0.25">
      <c r="A192" s="5" t="s">
        <v>209</v>
      </c>
      <c r="B192" s="5" t="s">
        <v>195</v>
      </c>
      <c r="C192" s="5">
        <v>87</v>
      </c>
      <c r="D192" s="16">
        <v>1444364.1199999999</v>
      </c>
      <c r="E192" s="16">
        <v>0</v>
      </c>
      <c r="F192" s="16">
        <f t="shared" si="4"/>
        <v>1444364.1199999999</v>
      </c>
      <c r="G192" s="16">
        <f t="shared" si="5"/>
        <v>16601.88643678161</v>
      </c>
    </row>
    <row r="193" spans="1:7" x14ac:dyDescent="0.25">
      <c r="A193" s="5" t="s">
        <v>98</v>
      </c>
      <c r="B193" s="5" t="s">
        <v>175</v>
      </c>
      <c r="C193" s="5">
        <v>15</v>
      </c>
      <c r="D193" s="16">
        <v>1316232.02</v>
      </c>
      <c r="E193" s="16">
        <v>85400</v>
      </c>
      <c r="F193" s="16">
        <f t="shared" si="4"/>
        <v>1401632.02</v>
      </c>
      <c r="G193" s="16">
        <f t="shared" si="5"/>
        <v>93442.134666666665</v>
      </c>
    </row>
    <row r="194" spans="1:7" x14ac:dyDescent="0.25">
      <c r="A194" s="5" t="s">
        <v>210</v>
      </c>
      <c r="B194" s="5" t="s">
        <v>195</v>
      </c>
      <c r="C194" s="5">
        <v>89</v>
      </c>
      <c r="D194" s="16">
        <v>1384603.23</v>
      </c>
      <c r="E194" s="16">
        <v>0</v>
      </c>
      <c r="F194" s="16">
        <f t="shared" si="4"/>
        <v>1384603.23</v>
      </c>
      <c r="G194" s="16">
        <f t="shared" si="5"/>
        <v>15557.339662921348</v>
      </c>
    </row>
    <row r="195" spans="1:7" x14ac:dyDescent="0.25">
      <c r="A195" s="5" t="s">
        <v>33</v>
      </c>
      <c r="B195" s="5" t="s">
        <v>18</v>
      </c>
      <c r="C195" s="5">
        <v>22</v>
      </c>
      <c r="D195" s="16">
        <v>1370940.9</v>
      </c>
      <c r="E195" s="16">
        <v>0</v>
      </c>
      <c r="F195" s="16">
        <f t="shared" si="4"/>
        <v>1370940.9</v>
      </c>
      <c r="G195" s="16">
        <f t="shared" si="5"/>
        <v>62315.495454545453</v>
      </c>
    </row>
    <row r="196" spans="1:7" x14ac:dyDescent="0.25">
      <c r="A196" s="5" t="s">
        <v>461</v>
      </c>
      <c r="B196" s="5" t="s">
        <v>429</v>
      </c>
      <c r="C196" s="5">
        <v>113</v>
      </c>
      <c r="D196" s="16">
        <v>1350921.3500000003</v>
      </c>
      <c r="E196" s="16">
        <v>0</v>
      </c>
      <c r="F196" s="16">
        <f t="shared" ref="F196:F259" si="6">D196+E196</f>
        <v>1350921.3500000003</v>
      </c>
      <c r="G196" s="16">
        <f t="shared" ref="G196:G259" si="7">F196/C196</f>
        <v>11955.056194690269</v>
      </c>
    </row>
    <row r="197" spans="1:7" x14ac:dyDescent="0.25">
      <c r="A197" s="5" t="s">
        <v>99</v>
      </c>
      <c r="B197" s="5" t="s">
        <v>175</v>
      </c>
      <c r="C197" s="5">
        <v>51</v>
      </c>
      <c r="D197" s="16">
        <v>1256775.5299999998</v>
      </c>
      <c r="E197" s="16">
        <v>0</v>
      </c>
      <c r="F197" s="16">
        <f t="shared" si="6"/>
        <v>1256775.5299999998</v>
      </c>
      <c r="G197" s="16">
        <f t="shared" si="7"/>
        <v>24642.657450980387</v>
      </c>
    </row>
    <row r="198" spans="1:7" x14ac:dyDescent="0.25">
      <c r="A198" s="5" t="s">
        <v>34</v>
      </c>
      <c r="B198" s="5" t="s">
        <v>18</v>
      </c>
      <c r="C198" s="5">
        <v>9</v>
      </c>
      <c r="D198" s="16">
        <v>480683.43</v>
      </c>
      <c r="E198" s="16">
        <v>750000</v>
      </c>
      <c r="F198" s="16">
        <f t="shared" si="6"/>
        <v>1230683.43</v>
      </c>
      <c r="G198" s="16">
        <f t="shared" si="7"/>
        <v>136742.60333333333</v>
      </c>
    </row>
    <row r="199" spans="1:7" x14ac:dyDescent="0.25">
      <c r="A199" s="5" t="s">
        <v>35</v>
      </c>
      <c r="B199" s="5" t="s">
        <v>18</v>
      </c>
      <c r="C199" s="5">
        <v>15</v>
      </c>
      <c r="D199" s="16">
        <v>1205052.54</v>
      </c>
      <c r="E199" s="16">
        <v>0</v>
      </c>
      <c r="F199" s="16">
        <f t="shared" si="6"/>
        <v>1205052.54</v>
      </c>
      <c r="G199" s="16">
        <f t="shared" si="7"/>
        <v>80336.835999999996</v>
      </c>
    </row>
    <row r="200" spans="1:7" x14ac:dyDescent="0.25">
      <c r="A200" s="5" t="s">
        <v>100</v>
      </c>
      <c r="B200" s="5" t="s">
        <v>175</v>
      </c>
      <c r="C200" s="5">
        <v>10</v>
      </c>
      <c r="D200" s="16">
        <v>1200787.29</v>
      </c>
      <c r="E200" s="16">
        <v>0</v>
      </c>
      <c r="F200" s="16">
        <f t="shared" si="6"/>
        <v>1200787.29</v>
      </c>
      <c r="G200" s="16">
        <f t="shared" si="7"/>
        <v>120078.72900000001</v>
      </c>
    </row>
    <row r="201" spans="1:7" x14ac:dyDescent="0.25">
      <c r="A201" s="5" t="s">
        <v>211</v>
      </c>
      <c r="B201" s="5" t="s">
        <v>195</v>
      </c>
      <c r="C201" s="5">
        <v>19</v>
      </c>
      <c r="D201" s="16">
        <v>1192625.75</v>
      </c>
      <c r="E201" s="16">
        <v>0</v>
      </c>
      <c r="F201" s="16">
        <f t="shared" si="6"/>
        <v>1192625.75</v>
      </c>
      <c r="G201" s="16">
        <f t="shared" si="7"/>
        <v>62769.776315789473</v>
      </c>
    </row>
    <row r="202" spans="1:7" x14ac:dyDescent="0.25">
      <c r="A202" s="5" t="s">
        <v>212</v>
      </c>
      <c r="B202" s="5" t="s">
        <v>195</v>
      </c>
      <c r="C202" s="5">
        <v>32</v>
      </c>
      <c r="D202" s="16">
        <v>1090570.7</v>
      </c>
      <c r="E202" s="16">
        <v>99999</v>
      </c>
      <c r="F202" s="16">
        <f t="shared" si="6"/>
        <v>1190569.7</v>
      </c>
      <c r="G202" s="16">
        <f t="shared" si="7"/>
        <v>37205.303124999999</v>
      </c>
    </row>
    <row r="203" spans="1:7" x14ac:dyDescent="0.25">
      <c r="A203" s="5" t="s">
        <v>101</v>
      </c>
      <c r="B203" s="5" t="s">
        <v>175</v>
      </c>
      <c r="C203" s="5">
        <v>29</v>
      </c>
      <c r="D203" s="16">
        <v>1178560.42</v>
      </c>
      <c r="E203" s="16">
        <v>0</v>
      </c>
      <c r="F203" s="16">
        <f t="shared" si="6"/>
        <v>1178560.42</v>
      </c>
      <c r="G203" s="16">
        <f t="shared" si="7"/>
        <v>40640.014482758619</v>
      </c>
    </row>
    <row r="204" spans="1:7" x14ac:dyDescent="0.25">
      <c r="A204" s="5" t="s">
        <v>1</v>
      </c>
      <c r="B204" s="5" t="s">
        <v>15</v>
      </c>
      <c r="C204" s="5">
        <v>5</v>
      </c>
      <c r="D204" s="16">
        <v>1131000</v>
      </c>
      <c r="E204" s="16">
        <v>0</v>
      </c>
      <c r="F204" s="16">
        <f t="shared" si="6"/>
        <v>1131000</v>
      </c>
      <c r="G204" s="16">
        <f t="shared" si="7"/>
        <v>226200</v>
      </c>
    </row>
    <row r="205" spans="1:7" x14ac:dyDescent="0.25">
      <c r="A205" s="5" t="s">
        <v>377</v>
      </c>
      <c r="B205" s="5" t="s">
        <v>427</v>
      </c>
      <c r="C205" s="5">
        <v>12</v>
      </c>
      <c r="D205" s="16">
        <v>1087166.4300000002</v>
      </c>
      <c r="E205" s="16">
        <v>0</v>
      </c>
      <c r="F205" s="16">
        <f t="shared" si="6"/>
        <v>1087166.4300000002</v>
      </c>
      <c r="G205" s="16">
        <f t="shared" si="7"/>
        <v>90597.202500000014</v>
      </c>
    </row>
    <row r="206" spans="1:7" x14ac:dyDescent="0.25">
      <c r="A206" s="5" t="s">
        <v>462</v>
      </c>
      <c r="B206" s="5" t="s">
        <v>429</v>
      </c>
      <c r="C206" s="5">
        <v>2</v>
      </c>
      <c r="D206" s="16">
        <v>1048620</v>
      </c>
      <c r="E206" s="16">
        <v>0</v>
      </c>
      <c r="F206" s="16">
        <f t="shared" si="6"/>
        <v>1048620</v>
      </c>
      <c r="G206" s="16">
        <f t="shared" si="7"/>
        <v>524310</v>
      </c>
    </row>
    <row r="207" spans="1:7" x14ac:dyDescent="0.25">
      <c r="A207" s="5" t="s">
        <v>102</v>
      </c>
      <c r="B207" s="5" t="s">
        <v>175</v>
      </c>
      <c r="C207" s="5">
        <v>1</v>
      </c>
      <c r="D207" s="16">
        <v>1040000</v>
      </c>
      <c r="E207" s="16">
        <v>0</v>
      </c>
      <c r="F207" s="16">
        <f t="shared" si="6"/>
        <v>1040000</v>
      </c>
      <c r="G207" s="16">
        <f t="shared" si="7"/>
        <v>1040000</v>
      </c>
    </row>
    <row r="208" spans="1:7" x14ac:dyDescent="0.25">
      <c r="A208" s="5" t="s">
        <v>379</v>
      </c>
      <c r="B208" s="5" t="s">
        <v>427</v>
      </c>
      <c r="C208" s="5">
        <v>24</v>
      </c>
      <c r="D208" s="16">
        <v>1034516.43</v>
      </c>
      <c r="E208" s="16">
        <v>0</v>
      </c>
      <c r="F208" s="16">
        <f t="shared" si="6"/>
        <v>1034516.43</v>
      </c>
      <c r="G208" s="16">
        <f t="shared" si="7"/>
        <v>43104.85125</v>
      </c>
    </row>
    <row r="209" spans="1:7" x14ac:dyDescent="0.25">
      <c r="A209" s="5" t="s">
        <v>103</v>
      </c>
      <c r="B209" s="5" t="s">
        <v>175</v>
      </c>
      <c r="C209" s="5">
        <v>45</v>
      </c>
      <c r="D209" s="16">
        <v>1031912.1700000002</v>
      </c>
      <c r="E209" s="16">
        <v>0</v>
      </c>
      <c r="F209" s="16">
        <f t="shared" si="6"/>
        <v>1031912.1700000002</v>
      </c>
      <c r="G209" s="16">
        <f t="shared" si="7"/>
        <v>22931.381555555559</v>
      </c>
    </row>
    <row r="210" spans="1:7" x14ac:dyDescent="0.25">
      <c r="A210" s="5" t="s">
        <v>104</v>
      </c>
      <c r="B210" s="5" t="s">
        <v>175</v>
      </c>
      <c r="C210" s="5">
        <v>32</v>
      </c>
      <c r="D210" s="16">
        <v>1028887.4899999999</v>
      </c>
      <c r="E210" s="16">
        <v>0</v>
      </c>
      <c r="F210" s="16">
        <f t="shared" si="6"/>
        <v>1028887.4899999999</v>
      </c>
      <c r="G210" s="16">
        <f t="shared" si="7"/>
        <v>32152.734062499996</v>
      </c>
    </row>
    <row r="211" spans="1:7" x14ac:dyDescent="0.25">
      <c r="A211" s="5" t="s">
        <v>463</v>
      </c>
      <c r="B211" s="5" t="s">
        <v>429</v>
      </c>
      <c r="C211" s="5">
        <v>15</v>
      </c>
      <c r="D211" s="16">
        <v>1027066.13</v>
      </c>
      <c r="E211" s="16">
        <v>0</v>
      </c>
      <c r="F211" s="16">
        <f t="shared" si="6"/>
        <v>1027066.13</v>
      </c>
      <c r="G211" s="16">
        <f t="shared" si="7"/>
        <v>68471.075333333327</v>
      </c>
    </row>
    <row r="212" spans="1:7" x14ac:dyDescent="0.25">
      <c r="A212" s="5" t="s">
        <v>36</v>
      </c>
      <c r="B212" s="5" t="s">
        <v>18</v>
      </c>
      <c r="C212" s="5">
        <v>25</v>
      </c>
      <c r="D212" s="16">
        <v>123987.55</v>
      </c>
      <c r="E212" s="16">
        <v>900000</v>
      </c>
      <c r="F212" s="16">
        <f t="shared" si="6"/>
        <v>1023987.55</v>
      </c>
      <c r="G212" s="16">
        <f t="shared" si="7"/>
        <v>40959.502</v>
      </c>
    </row>
    <row r="213" spans="1:7" x14ac:dyDescent="0.25">
      <c r="A213" s="5" t="s">
        <v>464</v>
      </c>
      <c r="B213" s="5" t="s">
        <v>429</v>
      </c>
      <c r="C213" s="5">
        <v>13</v>
      </c>
      <c r="D213" s="16">
        <v>1015797.6399999999</v>
      </c>
      <c r="E213" s="16">
        <v>0</v>
      </c>
      <c r="F213" s="16">
        <f t="shared" si="6"/>
        <v>1015797.6399999999</v>
      </c>
      <c r="G213" s="16">
        <f t="shared" si="7"/>
        <v>78138.28</v>
      </c>
    </row>
    <row r="214" spans="1:7" x14ac:dyDescent="0.25">
      <c r="A214" s="5" t="s">
        <v>213</v>
      </c>
      <c r="B214" s="5" t="s">
        <v>195</v>
      </c>
      <c r="C214" s="5">
        <v>66</v>
      </c>
      <c r="D214" s="16">
        <v>999889.95</v>
      </c>
      <c r="E214" s="16">
        <v>0</v>
      </c>
      <c r="F214" s="16">
        <f t="shared" si="6"/>
        <v>999889.95</v>
      </c>
      <c r="G214" s="16">
        <f t="shared" si="7"/>
        <v>15149.847727272727</v>
      </c>
    </row>
    <row r="215" spans="1:7" x14ac:dyDescent="0.25">
      <c r="A215" s="5" t="s">
        <v>465</v>
      </c>
      <c r="B215" s="5" t="s">
        <v>429</v>
      </c>
      <c r="C215" s="5">
        <v>3</v>
      </c>
      <c r="D215" s="16">
        <v>171999.99</v>
      </c>
      <c r="E215" s="16">
        <v>800000</v>
      </c>
      <c r="F215" s="16">
        <f t="shared" si="6"/>
        <v>971999.99</v>
      </c>
      <c r="G215" s="16">
        <f t="shared" si="7"/>
        <v>323999.99666666664</v>
      </c>
    </row>
    <row r="216" spans="1:7" x14ac:dyDescent="0.25">
      <c r="A216" s="5" t="s">
        <v>369</v>
      </c>
      <c r="B216" s="5" t="s">
        <v>427</v>
      </c>
      <c r="C216" s="5">
        <v>6</v>
      </c>
      <c r="D216" s="16">
        <v>964068.18</v>
      </c>
      <c r="E216" s="16">
        <v>0</v>
      </c>
      <c r="F216" s="16">
        <f t="shared" si="6"/>
        <v>964068.18</v>
      </c>
      <c r="G216" s="16">
        <f t="shared" si="7"/>
        <v>160678.03</v>
      </c>
    </row>
    <row r="217" spans="1:7" x14ac:dyDescent="0.25">
      <c r="A217" s="5" t="s">
        <v>105</v>
      </c>
      <c r="B217" s="5" t="s">
        <v>175</v>
      </c>
      <c r="C217" s="5">
        <v>5</v>
      </c>
      <c r="D217" s="16">
        <v>950441.9800000001</v>
      </c>
      <c r="E217" s="16">
        <v>0</v>
      </c>
      <c r="F217" s="16">
        <f t="shared" si="6"/>
        <v>950441.9800000001</v>
      </c>
      <c r="G217" s="16">
        <f t="shared" si="7"/>
        <v>190088.39600000001</v>
      </c>
    </row>
    <row r="218" spans="1:7" x14ac:dyDescent="0.25">
      <c r="A218" s="5" t="s">
        <v>382</v>
      </c>
      <c r="B218" s="5" t="s">
        <v>427</v>
      </c>
      <c r="C218" s="5">
        <v>6</v>
      </c>
      <c r="D218" s="16">
        <v>931820.97</v>
      </c>
      <c r="E218" s="16">
        <v>0</v>
      </c>
      <c r="F218" s="16">
        <f t="shared" si="6"/>
        <v>931820.97</v>
      </c>
      <c r="G218" s="16">
        <f t="shared" si="7"/>
        <v>155303.495</v>
      </c>
    </row>
    <row r="219" spans="1:7" x14ac:dyDescent="0.25">
      <c r="A219" s="5" t="s">
        <v>37</v>
      </c>
      <c r="B219" s="5" t="s">
        <v>18</v>
      </c>
      <c r="C219" s="5">
        <v>37</v>
      </c>
      <c r="D219" s="16">
        <v>918509.4</v>
      </c>
      <c r="E219" s="16">
        <v>0</v>
      </c>
      <c r="F219" s="16">
        <f t="shared" si="6"/>
        <v>918509.4</v>
      </c>
      <c r="G219" s="16">
        <f t="shared" si="7"/>
        <v>24824.578378378377</v>
      </c>
    </row>
    <row r="220" spans="1:7" x14ac:dyDescent="0.25">
      <c r="A220" s="5" t="s">
        <v>106</v>
      </c>
      <c r="B220" s="5" t="s">
        <v>175</v>
      </c>
      <c r="C220" s="5">
        <v>4</v>
      </c>
      <c r="D220" s="16">
        <v>102400</v>
      </c>
      <c r="E220" s="16">
        <v>805500</v>
      </c>
      <c r="F220" s="16">
        <f t="shared" si="6"/>
        <v>907900</v>
      </c>
      <c r="G220" s="16">
        <f t="shared" si="7"/>
        <v>226975</v>
      </c>
    </row>
    <row r="221" spans="1:7" x14ac:dyDescent="0.25">
      <c r="A221" s="5" t="s">
        <v>466</v>
      </c>
      <c r="B221" s="5" t="s">
        <v>429</v>
      </c>
      <c r="C221" s="5">
        <v>7</v>
      </c>
      <c r="D221" s="16">
        <v>889525.01</v>
      </c>
      <c r="E221" s="16">
        <v>0</v>
      </c>
      <c r="F221" s="16">
        <f t="shared" si="6"/>
        <v>889525.01</v>
      </c>
      <c r="G221" s="16">
        <f t="shared" si="7"/>
        <v>127075.00142857143</v>
      </c>
    </row>
    <row r="222" spans="1:7" x14ac:dyDescent="0.25">
      <c r="A222" s="5" t="s">
        <v>214</v>
      </c>
      <c r="B222" s="5" t="s">
        <v>195</v>
      </c>
      <c r="C222" s="5">
        <v>36</v>
      </c>
      <c r="D222" s="16">
        <v>846752.25</v>
      </c>
      <c r="E222" s="16">
        <v>0</v>
      </c>
      <c r="F222" s="16">
        <f t="shared" si="6"/>
        <v>846752.25</v>
      </c>
      <c r="G222" s="16">
        <f t="shared" si="7"/>
        <v>23520.895833333332</v>
      </c>
    </row>
    <row r="223" spans="1:7" x14ac:dyDescent="0.25">
      <c r="A223" s="5" t="s">
        <v>467</v>
      </c>
      <c r="B223" s="5" t="s">
        <v>429</v>
      </c>
      <c r="C223" s="5">
        <v>8</v>
      </c>
      <c r="D223" s="16">
        <v>833930.99</v>
      </c>
      <c r="E223" s="16">
        <v>0</v>
      </c>
      <c r="F223" s="16">
        <f t="shared" si="6"/>
        <v>833930.99</v>
      </c>
      <c r="G223" s="16">
        <f t="shared" si="7"/>
        <v>104241.37375</v>
      </c>
    </row>
    <row r="224" spans="1:7" x14ac:dyDescent="0.25">
      <c r="A224" s="5" t="s">
        <v>107</v>
      </c>
      <c r="B224" s="5" t="s">
        <v>175</v>
      </c>
      <c r="C224" s="5">
        <v>10</v>
      </c>
      <c r="D224" s="16">
        <v>833501.28</v>
      </c>
      <c r="E224" s="16">
        <v>0</v>
      </c>
      <c r="F224" s="16">
        <f t="shared" si="6"/>
        <v>833501.28</v>
      </c>
      <c r="G224" s="16">
        <f t="shared" si="7"/>
        <v>83350.127999999997</v>
      </c>
    </row>
    <row r="225" spans="1:7" x14ac:dyDescent="0.25">
      <c r="A225" s="5" t="s">
        <v>108</v>
      </c>
      <c r="B225" s="5" t="s">
        <v>175</v>
      </c>
      <c r="C225" s="5">
        <v>23</v>
      </c>
      <c r="D225" s="16">
        <v>826262.11999999988</v>
      </c>
      <c r="E225" s="16">
        <v>0</v>
      </c>
      <c r="F225" s="16">
        <f t="shared" si="6"/>
        <v>826262.11999999988</v>
      </c>
      <c r="G225" s="16">
        <f t="shared" si="7"/>
        <v>35924.439999999995</v>
      </c>
    </row>
    <row r="226" spans="1:7" x14ac:dyDescent="0.25">
      <c r="A226" s="5" t="s">
        <v>109</v>
      </c>
      <c r="B226" s="5" t="s">
        <v>175</v>
      </c>
      <c r="C226" s="5">
        <v>91</v>
      </c>
      <c r="D226" s="16">
        <v>824187.95000000007</v>
      </c>
      <c r="E226" s="16">
        <v>0</v>
      </c>
      <c r="F226" s="16">
        <f t="shared" si="6"/>
        <v>824187.95000000007</v>
      </c>
      <c r="G226" s="16">
        <f t="shared" si="7"/>
        <v>9057.0104395604412</v>
      </c>
    </row>
    <row r="227" spans="1:7" x14ac:dyDescent="0.25">
      <c r="A227" s="5" t="s">
        <v>110</v>
      </c>
      <c r="B227" s="5" t="s">
        <v>175</v>
      </c>
      <c r="C227" s="5">
        <v>12</v>
      </c>
      <c r="D227" s="16">
        <v>786327.99</v>
      </c>
      <c r="E227" s="16">
        <v>0</v>
      </c>
      <c r="F227" s="16">
        <f t="shared" si="6"/>
        <v>786327.99</v>
      </c>
      <c r="G227" s="16">
        <f t="shared" si="7"/>
        <v>65527.332499999997</v>
      </c>
    </row>
    <row r="228" spans="1:7" x14ac:dyDescent="0.25">
      <c r="A228" s="5" t="s">
        <v>468</v>
      </c>
      <c r="B228" s="5" t="s">
        <v>429</v>
      </c>
      <c r="C228" s="5">
        <v>14</v>
      </c>
      <c r="D228" s="16">
        <v>782704.36</v>
      </c>
      <c r="E228" s="16">
        <v>0</v>
      </c>
      <c r="F228" s="16">
        <f t="shared" si="6"/>
        <v>782704.36</v>
      </c>
      <c r="G228" s="16">
        <f t="shared" si="7"/>
        <v>55907.454285714288</v>
      </c>
    </row>
    <row r="229" spans="1:7" x14ac:dyDescent="0.25">
      <c r="A229" s="5" t="s">
        <v>469</v>
      </c>
      <c r="B229" s="5" t="s">
        <v>429</v>
      </c>
      <c r="C229" s="5">
        <v>7</v>
      </c>
      <c r="D229" s="16">
        <v>742066.19</v>
      </c>
      <c r="E229" s="16">
        <v>2500</v>
      </c>
      <c r="F229" s="16">
        <f t="shared" si="6"/>
        <v>744566.19</v>
      </c>
      <c r="G229" s="16">
        <f t="shared" si="7"/>
        <v>106366.59857142856</v>
      </c>
    </row>
    <row r="230" spans="1:7" x14ac:dyDescent="0.25">
      <c r="A230" s="5" t="s">
        <v>378</v>
      </c>
      <c r="B230" s="5" t="s">
        <v>427</v>
      </c>
      <c r="C230" s="5">
        <v>12</v>
      </c>
      <c r="D230" s="16">
        <v>739516.6</v>
      </c>
      <c r="E230" s="16">
        <v>0</v>
      </c>
      <c r="F230" s="16">
        <f t="shared" si="6"/>
        <v>739516.6</v>
      </c>
      <c r="G230" s="16">
        <f t="shared" si="7"/>
        <v>61626.383333333331</v>
      </c>
    </row>
    <row r="231" spans="1:7" x14ac:dyDescent="0.25">
      <c r="A231" s="5" t="s">
        <v>407</v>
      </c>
      <c r="B231" s="5" t="s">
        <v>427</v>
      </c>
      <c r="C231" s="5">
        <v>8</v>
      </c>
      <c r="D231" s="16">
        <v>710792.16</v>
      </c>
      <c r="E231" s="16">
        <v>0</v>
      </c>
      <c r="F231" s="16">
        <f t="shared" si="6"/>
        <v>710792.16</v>
      </c>
      <c r="G231" s="16">
        <f t="shared" si="7"/>
        <v>88849.02</v>
      </c>
    </row>
    <row r="232" spans="1:7" x14ac:dyDescent="0.25">
      <c r="A232" s="5" t="s">
        <v>111</v>
      </c>
      <c r="B232" s="5" t="s">
        <v>175</v>
      </c>
      <c r="C232" s="5">
        <v>5</v>
      </c>
      <c r="D232" s="16">
        <v>710438.56</v>
      </c>
      <c r="E232" s="16">
        <v>0</v>
      </c>
      <c r="F232" s="16">
        <f t="shared" si="6"/>
        <v>710438.56</v>
      </c>
      <c r="G232" s="16">
        <f t="shared" si="7"/>
        <v>142087.712</v>
      </c>
    </row>
    <row r="233" spans="1:7" x14ac:dyDescent="0.25">
      <c r="A233" s="5" t="s">
        <v>112</v>
      </c>
      <c r="B233" s="5" t="s">
        <v>175</v>
      </c>
      <c r="C233" s="5">
        <v>12</v>
      </c>
      <c r="D233" s="16">
        <v>708854.04999999993</v>
      </c>
      <c r="E233" s="16">
        <v>0</v>
      </c>
      <c r="F233" s="16">
        <f t="shared" si="6"/>
        <v>708854.04999999993</v>
      </c>
      <c r="G233" s="16">
        <f t="shared" si="7"/>
        <v>59071.17083333333</v>
      </c>
    </row>
    <row r="234" spans="1:7" x14ac:dyDescent="0.25">
      <c r="A234" s="5" t="s">
        <v>470</v>
      </c>
      <c r="B234" s="5" t="s">
        <v>429</v>
      </c>
      <c r="C234" s="5">
        <v>7</v>
      </c>
      <c r="D234" s="16">
        <v>708073.5</v>
      </c>
      <c r="E234" s="16">
        <v>0</v>
      </c>
      <c r="F234" s="16">
        <f t="shared" si="6"/>
        <v>708073.5</v>
      </c>
      <c r="G234" s="16">
        <f t="shared" si="7"/>
        <v>101153.35714285714</v>
      </c>
    </row>
    <row r="235" spans="1:7" x14ac:dyDescent="0.25">
      <c r="A235" s="5" t="s">
        <v>403</v>
      </c>
      <c r="B235" s="5" t="s">
        <v>427</v>
      </c>
      <c r="C235" s="5">
        <v>17</v>
      </c>
      <c r="D235" s="16">
        <v>698511.76</v>
      </c>
      <c r="E235" s="16">
        <v>0</v>
      </c>
      <c r="F235" s="16">
        <f t="shared" si="6"/>
        <v>698511.76</v>
      </c>
      <c r="G235" s="16">
        <f t="shared" si="7"/>
        <v>41088.92705882353</v>
      </c>
    </row>
    <row r="236" spans="1:7" x14ac:dyDescent="0.25">
      <c r="A236" s="5" t="s">
        <v>113</v>
      </c>
      <c r="B236" s="5" t="s">
        <v>175</v>
      </c>
      <c r="C236" s="5">
        <v>11</v>
      </c>
      <c r="D236" s="16">
        <v>687712.97</v>
      </c>
      <c r="E236" s="16">
        <v>0</v>
      </c>
      <c r="F236" s="16">
        <f t="shared" si="6"/>
        <v>687712.97</v>
      </c>
      <c r="G236" s="16">
        <f t="shared" si="7"/>
        <v>62519.360909090909</v>
      </c>
    </row>
    <row r="237" spans="1:7" x14ac:dyDescent="0.25">
      <c r="A237" s="5" t="s">
        <v>471</v>
      </c>
      <c r="B237" s="5" t="s">
        <v>429</v>
      </c>
      <c r="C237" s="5">
        <v>4</v>
      </c>
      <c r="D237" s="16">
        <v>684732</v>
      </c>
      <c r="E237" s="16">
        <v>0</v>
      </c>
      <c r="F237" s="16">
        <f t="shared" si="6"/>
        <v>684732</v>
      </c>
      <c r="G237" s="16">
        <f t="shared" si="7"/>
        <v>171183</v>
      </c>
    </row>
    <row r="238" spans="1:7" x14ac:dyDescent="0.25">
      <c r="A238" s="5" t="s">
        <v>355</v>
      </c>
      <c r="B238" s="5" t="s">
        <v>359</v>
      </c>
      <c r="C238" s="5">
        <v>60</v>
      </c>
      <c r="D238" s="16">
        <v>674246.99999999988</v>
      </c>
      <c r="E238" s="16">
        <v>0</v>
      </c>
      <c r="F238" s="16">
        <f t="shared" si="6"/>
        <v>674246.99999999988</v>
      </c>
      <c r="G238" s="16">
        <f t="shared" si="7"/>
        <v>11237.449999999999</v>
      </c>
    </row>
    <row r="239" spans="1:7" x14ac:dyDescent="0.25">
      <c r="A239" s="5" t="s">
        <v>114</v>
      </c>
      <c r="B239" s="5" t="s">
        <v>175</v>
      </c>
      <c r="C239" s="5">
        <v>12</v>
      </c>
      <c r="D239" s="16">
        <v>668162.2899999998</v>
      </c>
      <c r="E239" s="16">
        <v>0</v>
      </c>
      <c r="F239" s="16">
        <f t="shared" si="6"/>
        <v>668162.2899999998</v>
      </c>
      <c r="G239" s="16">
        <f t="shared" si="7"/>
        <v>55680.190833333319</v>
      </c>
    </row>
    <row r="240" spans="1:7" x14ac:dyDescent="0.25">
      <c r="A240" s="5" t="s">
        <v>215</v>
      </c>
      <c r="B240" s="5" t="s">
        <v>195</v>
      </c>
      <c r="C240" s="5">
        <v>10</v>
      </c>
      <c r="D240" s="16">
        <v>663769</v>
      </c>
      <c r="E240" s="16">
        <v>0</v>
      </c>
      <c r="F240" s="16">
        <f t="shared" si="6"/>
        <v>663769</v>
      </c>
      <c r="G240" s="16">
        <f t="shared" si="7"/>
        <v>66376.899999999994</v>
      </c>
    </row>
    <row r="241" spans="1:7" x14ac:dyDescent="0.25">
      <c r="A241" s="5" t="s">
        <v>115</v>
      </c>
      <c r="B241" s="5" t="s">
        <v>175</v>
      </c>
      <c r="C241" s="5">
        <v>17</v>
      </c>
      <c r="D241" s="16">
        <v>660426.6</v>
      </c>
      <c r="E241" s="16">
        <v>0</v>
      </c>
      <c r="F241" s="16">
        <f t="shared" si="6"/>
        <v>660426.6</v>
      </c>
      <c r="G241" s="16">
        <f t="shared" si="7"/>
        <v>38848.623529411765</v>
      </c>
    </row>
    <row r="242" spans="1:7" x14ac:dyDescent="0.25">
      <c r="A242" s="5" t="s">
        <v>472</v>
      </c>
      <c r="B242" s="5" t="s">
        <v>429</v>
      </c>
      <c r="C242" s="5">
        <v>1</v>
      </c>
      <c r="D242" s="16">
        <v>641400</v>
      </c>
      <c r="E242" s="16">
        <v>0</v>
      </c>
      <c r="F242" s="16">
        <f t="shared" si="6"/>
        <v>641400</v>
      </c>
      <c r="G242" s="16">
        <f t="shared" si="7"/>
        <v>641400</v>
      </c>
    </row>
    <row r="243" spans="1:7" x14ac:dyDescent="0.25">
      <c r="A243" s="5" t="s">
        <v>473</v>
      </c>
      <c r="B243" s="5" t="s">
        <v>429</v>
      </c>
      <c r="C243" s="5">
        <v>22</v>
      </c>
      <c r="D243" s="16">
        <v>640829.80000000005</v>
      </c>
      <c r="E243" s="16">
        <v>0</v>
      </c>
      <c r="F243" s="16">
        <f t="shared" si="6"/>
        <v>640829.80000000005</v>
      </c>
      <c r="G243" s="16">
        <f t="shared" si="7"/>
        <v>29128.627272727274</v>
      </c>
    </row>
    <row r="244" spans="1:7" x14ac:dyDescent="0.25">
      <c r="A244" s="5" t="s">
        <v>38</v>
      </c>
      <c r="B244" s="5" t="s">
        <v>18</v>
      </c>
      <c r="C244" s="5">
        <v>17</v>
      </c>
      <c r="D244" s="16">
        <v>634333.02</v>
      </c>
      <c r="E244" s="16">
        <v>0</v>
      </c>
      <c r="F244" s="16">
        <f t="shared" si="6"/>
        <v>634333.02</v>
      </c>
      <c r="G244" s="16">
        <f t="shared" si="7"/>
        <v>37313.707058823529</v>
      </c>
    </row>
    <row r="245" spans="1:7" x14ac:dyDescent="0.25">
      <c r="A245" s="5" t="s">
        <v>116</v>
      </c>
      <c r="B245" s="5" t="s">
        <v>175</v>
      </c>
      <c r="C245" s="5">
        <v>37</v>
      </c>
      <c r="D245" s="16">
        <v>296622.09999999998</v>
      </c>
      <c r="E245" s="16">
        <v>332437.31</v>
      </c>
      <c r="F245" s="16">
        <f t="shared" si="6"/>
        <v>629059.40999999992</v>
      </c>
      <c r="G245" s="16">
        <f t="shared" si="7"/>
        <v>17001.605675675673</v>
      </c>
    </row>
    <row r="246" spans="1:7" x14ac:dyDescent="0.25">
      <c r="A246" s="5" t="s">
        <v>216</v>
      </c>
      <c r="B246" s="5" t="s">
        <v>195</v>
      </c>
      <c r="C246" s="5">
        <v>17</v>
      </c>
      <c r="D246" s="16">
        <v>625430.49</v>
      </c>
      <c r="E246" s="16">
        <v>0</v>
      </c>
      <c r="F246" s="16">
        <f t="shared" si="6"/>
        <v>625430.49</v>
      </c>
      <c r="G246" s="16">
        <f t="shared" si="7"/>
        <v>36790.028823529414</v>
      </c>
    </row>
    <row r="247" spans="1:7" x14ac:dyDescent="0.25">
      <c r="A247" s="5" t="s">
        <v>39</v>
      </c>
      <c r="B247" s="5" t="s">
        <v>18</v>
      </c>
      <c r="C247" s="5">
        <v>9</v>
      </c>
      <c r="D247" s="16">
        <v>224394</v>
      </c>
      <c r="E247" s="16">
        <v>400000</v>
      </c>
      <c r="F247" s="16">
        <f t="shared" si="6"/>
        <v>624394</v>
      </c>
      <c r="G247" s="16">
        <f t="shared" si="7"/>
        <v>69377.111111111109</v>
      </c>
    </row>
    <row r="248" spans="1:7" x14ac:dyDescent="0.25">
      <c r="A248" s="5" t="s">
        <v>217</v>
      </c>
      <c r="B248" s="5" t="s">
        <v>195</v>
      </c>
      <c r="C248" s="5">
        <v>51</v>
      </c>
      <c r="D248" s="16">
        <v>621691.85000000009</v>
      </c>
      <c r="E248" s="16">
        <v>0</v>
      </c>
      <c r="F248" s="16">
        <f t="shared" si="6"/>
        <v>621691.85000000009</v>
      </c>
      <c r="G248" s="16">
        <f t="shared" si="7"/>
        <v>12190.036274509806</v>
      </c>
    </row>
    <row r="249" spans="1:7" x14ac:dyDescent="0.25">
      <c r="A249" s="5" t="s">
        <v>218</v>
      </c>
      <c r="B249" s="5" t="s">
        <v>195</v>
      </c>
      <c r="C249" s="5">
        <v>8</v>
      </c>
      <c r="D249" s="16">
        <v>616065.96</v>
      </c>
      <c r="E249" s="16">
        <v>0</v>
      </c>
      <c r="F249" s="16">
        <f t="shared" si="6"/>
        <v>616065.96</v>
      </c>
      <c r="G249" s="16">
        <f t="shared" si="7"/>
        <v>77008.244999999995</v>
      </c>
    </row>
    <row r="250" spans="1:7" x14ac:dyDescent="0.25">
      <c r="A250" s="5" t="s">
        <v>219</v>
      </c>
      <c r="B250" s="5" t="s">
        <v>195</v>
      </c>
      <c r="C250" s="5">
        <v>18</v>
      </c>
      <c r="D250" s="16">
        <v>614313.44999999995</v>
      </c>
      <c r="E250" s="16">
        <v>0</v>
      </c>
      <c r="F250" s="16">
        <f t="shared" si="6"/>
        <v>614313.44999999995</v>
      </c>
      <c r="G250" s="16">
        <f t="shared" si="7"/>
        <v>34128.524999999994</v>
      </c>
    </row>
    <row r="251" spans="1:7" x14ac:dyDescent="0.25">
      <c r="A251" s="5" t="s">
        <v>220</v>
      </c>
      <c r="B251" s="5" t="s">
        <v>195</v>
      </c>
      <c r="C251" s="5">
        <v>24</v>
      </c>
      <c r="D251" s="16">
        <v>608233.12</v>
      </c>
      <c r="E251" s="16">
        <v>0</v>
      </c>
      <c r="F251" s="16">
        <f t="shared" si="6"/>
        <v>608233.12</v>
      </c>
      <c r="G251" s="16">
        <f t="shared" si="7"/>
        <v>25343.046666666665</v>
      </c>
    </row>
    <row r="252" spans="1:7" x14ac:dyDescent="0.25">
      <c r="A252" s="5" t="s">
        <v>117</v>
      </c>
      <c r="B252" s="5" t="s">
        <v>175</v>
      </c>
      <c r="C252" s="5">
        <v>18</v>
      </c>
      <c r="D252" s="16">
        <v>605869.97</v>
      </c>
      <c r="E252" s="16">
        <v>0</v>
      </c>
      <c r="F252" s="16">
        <f t="shared" si="6"/>
        <v>605869.97</v>
      </c>
      <c r="G252" s="16">
        <f t="shared" si="7"/>
        <v>33659.442777777775</v>
      </c>
    </row>
    <row r="253" spans="1:7" x14ac:dyDescent="0.25">
      <c r="A253" s="5" t="s">
        <v>474</v>
      </c>
      <c r="B253" s="5" t="s">
        <v>429</v>
      </c>
      <c r="C253" s="5">
        <v>1</v>
      </c>
      <c r="D253" s="16">
        <v>595905.27</v>
      </c>
      <c r="E253" s="16">
        <v>0</v>
      </c>
      <c r="F253" s="16">
        <f t="shared" si="6"/>
        <v>595905.27</v>
      </c>
      <c r="G253" s="16">
        <f t="shared" si="7"/>
        <v>595905.27</v>
      </c>
    </row>
    <row r="254" spans="1:7" x14ac:dyDescent="0.25">
      <c r="A254" s="5" t="s">
        <v>399</v>
      </c>
      <c r="B254" s="5" t="s">
        <v>427</v>
      </c>
      <c r="C254" s="5">
        <v>17</v>
      </c>
      <c r="D254" s="16">
        <v>592473.36</v>
      </c>
      <c r="E254" s="16">
        <v>0</v>
      </c>
      <c r="F254" s="16">
        <f t="shared" si="6"/>
        <v>592473.36</v>
      </c>
      <c r="G254" s="16">
        <f t="shared" si="7"/>
        <v>34851.374117647058</v>
      </c>
    </row>
    <row r="255" spans="1:7" x14ac:dyDescent="0.25">
      <c r="A255" s="5" t="s">
        <v>118</v>
      </c>
      <c r="B255" s="5" t="s">
        <v>175</v>
      </c>
      <c r="C255" s="5">
        <v>13</v>
      </c>
      <c r="D255" s="16">
        <v>352854.63</v>
      </c>
      <c r="E255" s="16">
        <v>219327</v>
      </c>
      <c r="F255" s="16">
        <f t="shared" si="6"/>
        <v>572181.63</v>
      </c>
      <c r="G255" s="16">
        <f t="shared" si="7"/>
        <v>44013.971538461541</v>
      </c>
    </row>
    <row r="256" spans="1:7" x14ac:dyDescent="0.25">
      <c r="A256" s="5" t="s">
        <v>119</v>
      </c>
      <c r="B256" s="5" t="s">
        <v>175</v>
      </c>
      <c r="C256" s="5">
        <v>9</v>
      </c>
      <c r="D256" s="16">
        <v>564572</v>
      </c>
      <c r="E256" s="16">
        <v>0</v>
      </c>
      <c r="F256" s="16">
        <f t="shared" si="6"/>
        <v>564572</v>
      </c>
      <c r="G256" s="16">
        <f t="shared" si="7"/>
        <v>62730.222222222219</v>
      </c>
    </row>
    <row r="257" spans="1:7" x14ac:dyDescent="0.25">
      <c r="A257" s="5" t="s">
        <v>120</v>
      </c>
      <c r="B257" s="5" t="s">
        <v>175</v>
      </c>
      <c r="C257" s="5">
        <v>20</v>
      </c>
      <c r="D257" s="16">
        <v>558204.24</v>
      </c>
      <c r="E257" s="16">
        <v>0</v>
      </c>
      <c r="F257" s="16">
        <f t="shared" si="6"/>
        <v>558204.24</v>
      </c>
      <c r="G257" s="16">
        <f t="shared" si="7"/>
        <v>27910.212</v>
      </c>
    </row>
    <row r="258" spans="1:7" x14ac:dyDescent="0.25">
      <c r="A258" s="5" t="s">
        <v>475</v>
      </c>
      <c r="B258" s="5" t="s">
        <v>429</v>
      </c>
      <c r="C258" s="5">
        <v>10</v>
      </c>
      <c r="D258" s="16">
        <v>558033.14</v>
      </c>
      <c r="E258" s="16">
        <v>0</v>
      </c>
      <c r="F258" s="16">
        <f t="shared" si="6"/>
        <v>558033.14</v>
      </c>
      <c r="G258" s="16">
        <f t="shared" si="7"/>
        <v>55803.313999999998</v>
      </c>
    </row>
    <row r="259" spans="1:7" x14ac:dyDescent="0.25">
      <c r="A259" s="5" t="s">
        <v>221</v>
      </c>
      <c r="B259" s="5" t="s">
        <v>195</v>
      </c>
      <c r="C259" s="5">
        <v>11</v>
      </c>
      <c r="D259" s="16">
        <v>555707.63</v>
      </c>
      <c r="E259" s="16">
        <v>0</v>
      </c>
      <c r="F259" s="16">
        <f t="shared" si="6"/>
        <v>555707.63</v>
      </c>
      <c r="G259" s="16">
        <f t="shared" si="7"/>
        <v>50518.875454545458</v>
      </c>
    </row>
    <row r="260" spans="1:7" x14ac:dyDescent="0.25">
      <c r="A260" s="5" t="s">
        <v>3</v>
      </c>
      <c r="B260" s="5" t="s">
        <v>15</v>
      </c>
      <c r="C260" s="5">
        <v>6</v>
      </c>
      <c r="D260" s="16">
        <v>554194.38</v>
      </c>
      <c r="E260" s="16">
        <v>0</v>
      </c>
      <c r="F260" s="16">
        <f t="shared" ref="F260:F323" si="8">D260+E260</f>
        <v>554194.38</v>
      </c>
      <c r="G260" s="16">
        <f t="shared" ref="G260:G323" si="9">F260/C260</f>
        <v>92365.73</v>
      </c>
    </row>
    <row r="261" spans="1:7" x14ac:dyDescent="0.25">
      <c r="A261" s="5" t="s">
        <v>222</v>
      </c>
      <c r="B261" s="5" t="s">
        <v>195</v>
      </c>
      <c r="C261" s="5">
        <v>14</v>
      </c>
      <c r="D261" s="16">
        <v>551086.61</v>
      </c>
      <c r="E261" s="16">
        <v>0</v>
      </c>
      <c r="F261" s="16">
        <f t="shared" si="8"/>
        <v>551086.61</v>
      </c>
      <c r="G261" s="16">
        <f t="shared" si="9"/>
        <v>39363.329285714288</v>
      </c>
    </row>
    <row r="262" spans="1:7" x14ac:dyDescent="0.25">
      <c r="A262" s="5" t="s">
        <v>373</v>
      </c>
      <c r="B262" s="5" t="s">
        <v>427</v>
      </c>
      <c r="C262" s="5">
        <v>15</v>
      </c>
      <c r="D262" s="16">
        <v>551025.55000000005</v>
      </c>
      <c r="E262" s="16">
        <v>0</v>
      </c>
      <c r="F262" s="16">
        <f t="shared" si="8"/>
        <v>551025.55000000005</v>
      </c>
      <c r="G262" s="16">
        <f t="shared" si="9"/>
        <v>36735.036666666667</v>
      </c>
    </row>
    <row r="263" spans="1:7" x14ac:dyDescent="0.25">
      <c r="A263" s="5" t="s">
        <v>476</v>
      </c>
      <c r="B263" s="5" t="s">
        <v>429</v>
      </c>
      <c r="C263" s="5">
        <v>1</v>
      </c>
      <c r="D263" s="16">
        <v>547402</v>
      </c>
      <c r="E263" s="16">
        <v>0</v>
      </c>
      <c r="F263" s="16">
        <f t="shared" si="8"/>
        <v>547402</v>
      </c>
      <c r="G263" s="16">
        <f t="shared" si="9"/>
        <v>547402</v>
      </c>
    </row>
    <row r="264" spans="1:7" x14ac:dyDescent="0.25">
      <c r="A264" s="5" t="s">
        <v>364</v>
      </c>
      <c r="B264" s="5" t="s">
        <v>427</v>
      </c>
      <c r="C264" s="5">
        <v>13</v>
      </c>
      <c r="D264" s="16">
        <v>319379.31000000006</v>
      </c>
      <c r="E264" s="16">
        <v>228000</v>
      </c>
      <c r="F264" s="16">
        <f t="shared" si="8"/>
        <v>547379.31000000006</v>
      </c>
      <c r="G264" s="16">
        <f t="shared" si="9"/>
        <v>42106.100769230776</v>
      </c>
    </row>
    <row r="265" spans="1:7" x14ac:dyDescent="0.25">
      <c r="A265" s="5" t="s">
        <v>121</v>
      </c>
      <c r="B265" s="5" t="s">
        <v>175</v>
      </c>
      <c r="C265" s="5">
        <v>28</v>
      </c>
      <c r="D265" s="16">
        <v>545246.19999999995</v>
      </c>
      <c r="E265" s="16">
        <v>0</v>
      </c>
      <c r="F265" s="16">
        <f t="shared" si="8"/>
        <v>545246.19999999995</v>
      </c>
      <c r="G265" s="16">
        <f t="shared" si="9"/>
        <v>19473.07857142857</v>
      </c>
    </row>
    <row r="266" spans="1:7" x14ac:dyDescent="0.25">
      <c r="A266" s="5" t="s">
        <v>477</v>
      </c>
      <c r="B266" s="5" t="s">
        <v>429</v>
      </c>
      <c r="C266" s="5">
        <v>9</v>
      </c>
      <c r="D266" s="16">
        <v>544947.9</v>
      </c>
      <c r="E266" s="16">
        <v>0</v>
      </c>
      <c r="F266" s="16">
        <f t="shared" si="8"/>
        <v>544947.9</v>
      </c>
      <c r="G266" s="16">
        <f t="shared" si="9"/>
        <v>60549.76666666667</v>
      </c>
    </row>
    <row r="267" spans="1:7" x14ac:dyDescent="0.25">
      <c r="A267" s="5" t="s">
        <v>40</v>
      </c>
      <c r="B267" s="5" t="s">
        <v>18</v>
      </c>
      <c r="C267" s="5">
        <v>5</v>
      </c>
      <c r="D267" s="16">
        <v>543347.28</v>
      </c>
      <c r="E267" s="16">
        <v>0</v>
      </c>
      <c r="F267" s="16">
        <f t="shared" si="8"/>
        <v>543347.28</v>
      </c>
      <c r="G267" s="16">
        <f t="shared" si="9"/>
        <v>108669.45600000001</v>
      </c>
    </row>
    <row r="268" spans="1:7" x14ac:dyDescent="0.25">
      <c r="A268" s="5" t="s">
        <v>122</v>
      </c>
      <c r="B268" s="5" t="s">
        <v>175</v>
      </c>
      <c r="C268" s="5">
        <v>44</v>
      </c>
      <c r="D268" s="16">
        <v>543326</v>
      </c>
      <c r="E268" s="16">
        <v>0</v>
      </c>
      <c r="F268" s="16">
        <f t="shared" si="8"/>
        <v>543326</v>
      </c>
      <c r="G268" s="16">
        <f t="shared" si="9"/>
        <v>12348.318181818182</v>
      </c>
    </row>
    <row r="269" spans="1:7" x14ac:dyDescent="0.25">
      <c r="A269" s="5" t="s">
        <v>191</v>
      </c>
      <c r="B269" s="5" t="s">
        <v>178</v>
      </c>
      <c r="C269" s="5">
        <v>6</v>
      </c>
      <c r="D269" s="16">
        <v>535064.43999999994</v>
      </c>
      <c r="E269" s="16">
        <v>0</v>
      </c>
      <c r="F269" s="16">
        <f t="shared" si="8"/>
        <v>535064.43999999994</v>
      </c>
      <c r="G269" s="16">
        <f t="shared" si="9"/>
        <v>89177.406666666662</v>
      </c>
    </row>
    <row r="270" spans="1:7" x14ac:dyDescent="0.25">
      <c r="A270" s="5" t="s">
        <v>554</v>
      </c>
      <c r="B270" s="5" t="s">
        <v>195</v>
      </c>
      <c r="C270" s="5">
        <v>32</v>
      </c>
      <c r="D270" s="16">
        <v>525125.56999999995</v>
      </c>
      <c r="E270" s="16">
        <v>0</v>
      </c>
      <c r="F270" s="16">
        <f t="shared" si="8"/>
        <v>525125.56999999995</v>
      </c>
      <c r="G270" s="16">
        <f t="shared" si="9"/>
        <v>16410.174062499998</v>
      </c>
    </row>
    <row r="271" spans="1:7" x14ac:dyDescent="0.25">
      <c r="A271" s="5" t="s">
        <v>223</v>
      </c>
      <c r="B271" s="5" t="s">
        <v>195</v>
      </c>
      <c r="C271" s="5">
        <v>25</v>
      </c>
      <c r="D271" s="16">
        <v>523507.5</v>
      </c>
      <c r="E271" s="16">
        <v>0</v>
      </c>
      <c r="F271" s="16">
        <f t="shared" si="8"/>
        <v>523507.5</v>
      </c>
      <c r="G271" s="16">
        <f t="shared" si="9"/>
        <v>20940.3</v>
      </c>
    </row>
    <row r="272" spans="1:7" x14ac:dyDescent="0.25">
      <c r="A272" s="5" t="s">
        <v>224</v>
      </c>
      <c r="B272" s="5" t="s">
        <v>195</v>
      </c>
      <c r="C272" s="5">
        <v>8</v>
      </c>
      <c r="D272" s="16">
        <v>513100.25</v>
      </c>
      <c r="E272" s="16">
        <v>0</v>
      </c>
      <c r="F272" s="16">
        <f t="shared" si="8"/>
        <v>513100.25</v>
      </c>
      <c r="G272" s="16">
        <f t="shared" si="9"/>
        <v>64137.53125</v>
      </c>
    </row>
    <row r="273" spans="1:7" x14ac:dyDescent="0.25">
      <c r="A273" s="5" t="s">
        <v>123</v>
      </c>
      <c r="B273" s="5" t="s">
        <v>175</v>
      </c>
      <c r="C273" s="5">
        <v>16</v>
      </c>
      <c r="D273" s="16">
        <v>513039.72</v>
      </c>
      <c r="E273" s="16">
        <v>0</v>
      </c>
      <c r="F273" s="16">
        <f t="shared" si="8"/>
        <v>513039.72</v>
      </c>
      <c r="G273" s="16">
        <f t="shared" si="9"/>
        <v>32064.982499999998</v>
      </c>
    </row>
    <row r="274" spans="1:7" x14ac:dyDescent="0.25">
      <c r="A274" s="5" t="s">
        <v>225</v>
      </c>
      <c r="B274" s="5" t="s">
        <v>195</v>
      </c>
      <c r="C274" s="5">
        <v>7</v>
      </c>
      <c r="D274" s="16">
        <v>508129.22000000003</v>
      </c>
      <c r="E274" s="16">
        <v>0</v>
      </c>
      <c r="F274" s="16">
        <f t="shared" si="8"/>
        <v>508129.22000000003</v>
      </c>
      <c r="G274" s="16">
        <f t="shared" si="9"/>
        <v>72589.888571428572</v>
      </c>
    </row>
    <row r="275" spans="1:7" x14ac:dyDescent="0.25">
      <c r="A275" s="5" t="s">
        <v>478</v>
      </c>
      <c r="B275" s="5" t="s">
        <v>429</v>
      </c>
      <c r="C275" s="5">
        <v>36</v>
      </c>
      <c r="D275" s="16">
        <v>501337.01</v>
      </c>
      <c r="E275" s="16">
        <v>0</v>
      </c>
      <c r="F275" s="16">
        <f t="shared" si="8"/>
        <v>501337.01</v>
      </c>
      <c r="G275" s="16">
        <f t="shared" si="9"/>
        <v>13926.028055555556</v>
      </c>
    </row>
    <row r="276" spans="1:7" x14ac:dyDescent="0.25">
      <c r="A276" s="5" t="s">
        <v>479</v>
      </c>
      <c r="B276" s="5" t="s">
        <v>429</v>
      </c>
      <c r="C276" s="5">
        <v>16</v>
      </c>
      <c r="D276" s="16">
        <v>496588.16</v>
      </c>
      <c r="E276" s="16">
        <v>0</v>
      </c>
      <c r="F276" s="16">
        <f t="shared" si="8"/>
        <v>496588.16</v>
      </c>
      <c r="G276" s="16">
        <f t="shared" si="9"/>
        <v>31036.76</v>
      </c>
    </row>
    <row r="277" spans="1:7" x14ac:dyDescent="0.25">
      <c r="A277" s="5" t="s">
        <v>480</v>
      </c>
      <c r="B277" s="5" t="s">
        <v>429</v>
      </c>
      <c r="C277" s="5">
        <v>7</v>
      </c>
      <c r="D277" s="16">
        <v>495999.92999999993</v>
      </c>
      <c r="E277" s="16">
        <v>0</v>
      </c>
      <c r="F277" s="16">
        <f t="shared" si="8"/>
        <v>495999.92999999993</v>
      </c>
      <c r="G277" s="16">
        <f t="shared" si="9"/>
        <v>70857.132857142846</v>
      </c>
    </row>
    <row r="278" spans="1:7" x14ac:dyDescent="0.25">
      <c r="A278" s="5" t="s">
        <v>124</v>
      </c>
      <c r="B278" s="5" t="s">
        <v>175</v>
      </c>
      <c r="C278" s="5">
        <v>3</v>
      </c>
      <c r="D278" s="16">
        <v>493589.17</v>
      </c>
      <c r="E278" s="16">
        <v>0</v>
      </c>
      <c r="F278" s="16">
        <f t="shared" si="8"/>
        <v>493589.17</v>
      </c>
      <c r="G278" s="16">
        <f t="shared" si="9"/>
        <v>164529.72333333333</v>
      </c>
    </row>
    <row r="279" spans="1:7" x14ac:dyDescent="0.25">
      <c r="A279" s="5" t="s">
        <v>226</v>
      </c>
      <c r="B279" s="5" t="s">
        <v>195</v>
      </c>
      <c r="C279" s="5">
        <v>10</v>
      </c>
      <c r="D279" s="16">
        <v>480737.87000000005</v>
      </c>
      <c r="E279" s="16">
        <v>0</v>
      </c>
      <c r="F279" s="16">
        <f t="shared" si="8"/>
        <v>480737.87000000005</v>
      </c>
      <c r="G279" s="16">
        <f t="shared" si="9"/>
        <v>48073.787000000004</v>
      </c>
    </row>
    <row r="280" spans="1:7" x14ac:dyDescent="0.25">
      <c r="A280" s="5" t="s">
        <v>481</v>
      </c>
      <c r="B280" s="5" t="s">
        <v>429</v>
      </c>
      <c r="C280" s="5">
        <v>30</v>
      </c>
      <c r="D280" s="16">
        <v>479045.7</v>
      </c>
      <c r="E280" s="16">
        <v>0</v>
      </c>
      <c r="F280" s="16">
        <f t="shared" si="8"/>
        <v>479045.7</v>
      </c>
      <c r="G280" s="16">
        <f t="shared" si="9"/>
        <v>15968.19</v>
      </c>
    </row>
    <row r="281" spans="1:7" x14ac:dyDescent="0.25">
      <c r="A281" s="5" t="s">
        <v>125</v>
      </c>
      <c r="B281" s="5" t="s">
        <v>175</v>
      </c>
      <c r="C281" s="5">
        <v>30</v>
      </c>
      <c r="D281" s="16">
        <v>393793.47</v>
      </c>
      <c r="E281" s="16">
        <v>73519.69</v>
      </c>
      <c r="F281" s="16">
        <f t="shared" si="8"/>
        <v>467313.16</v>
      </c>
      <c r="G281" s="16">
        <f t="shared" si="9"/>
        <v>15577.105333333333</v>
      </c>
    </row>
    <row r="282" spans="1:7" x14ac:dyDescent="0.25">
      <c r="A282" s="5" t="s">
        <v>482</v>
      </c>
      <c r="B282" s="5" t="s">
        <v>429</v>
      </c>
      <c r="C282" s="5">
        <v>15</v>
      </c>
      <c r="D282" s="16">
        <v>466554.54</v>
      </c>
      <c r="E282" s="16">
        <v>0</v>
      </c>
      <c r="F282" s="16">
        <f t="shared" si="8"/>
        <v>466554.54</v>
      </c>
      <c r="G282" s="16">
        <f t="shared" si="9"/>
        <v>31103.635999999999</v>
      </c>
    </row>
    <row r="283" spans="1:7" x14ac:dyDescent="0.25">
      <c r="A283" s="5" t="s">
        <v>227</v>
      </c>
      <c r="B283" s="5" t="s">
        <v>195</v>
      </c>
      <c r="C283" s="5">
        <v>6</v>
      </c>
      <c r="D283" s="16">
        <v>456033.6</v>
      </c>
      <c r="E283" s="16">
        <v>0</v>
      </c>
      <c r="F283" s="16">
        <f t="shared" si="8"/>
        <v>456033.6</v>
      </c>
      <c r="G283" s="16">
        <f t="shared" si="9"/>
        <v>76005.599999999991</v>
      </c>
    </row>
    <row r="284" spans="1:7" x14ac:dyDescent="0.25">
      <c r="A284" s="5" t="s">
        <v>356</v>
      </c>
      <c r="B284" s="5" t="s">
        <v>359</v>
      </c>
      <c r="C284" s="5">
        <v>16</v>
      </c>
      <c r="D284" s="16">
        <v>455382.34</v>
      </c>
      <c r="E284" s="16">
        <v>0</v>
      </c>
      <c r="F284" s="16">
        <f t="shared" si="8"/>
        <v>455382.34</v>
      </c>
      <c r="G284" s="16">
        <f t="shared" si="9"/>
        <v>28461.396250000002</v>
      </c>
    </row>
    <row r="285" spans="1:7" x14ac:dyDescent="0.25">
      <c r="A285" s="5" t="s">
        <v>483</v>
      </c>
      <c r="B285" s="5" t="s">
        <v>429</v>
      </c>
      <c r="C285" s="5">
        <v>3</v>
      </c>
      <c r="D285" s="16">
        <v>437748</v>
      </c>
      <c r="E285" s="16">
        <v>0</v>
      </c>
      <c r="F285" s="16">
        <f t="shared" si="8"/>
        <v>437748</v>
      </c>
      <c r="G285" s="16">
        <f t="shared" si="9"/>
        <v>145916</v>
      </c>
    </row>
    <row r="286" spans="1:7" x14ac:dyDescent="0.25">
      <c r="A286" s="5" t="s">
        <v>228</v>
      </c>
      <c r="B286" s="5" t="s">
        <v>195</v>
      </c>
      <c r="C286" s="5">
        <v>4</v>
      </c>
      <c r="D286" s="16">
        <v>435859.85</v>
      </c>
      <c r="E286" s="16">
        <v>0</v>
      </c>
      <c r="F286" s="16">
        <f t="shared" si="8"/>
        <v>435859.85</v>
      </c>
      <c r="G286" s="16">
        <f t="shared" si="9"/>
        <v>108964.96249999999</v>
      </c>
    </row>
    <row r="287" spans="1:7" x14ac:dyDescent="0.25">
      <c r="A287" s="5" t="s">
        <v>484</v>
      </c>
      <c r="B287" s="5" t="s">
        <v>429</v>
      </c>
      <c r="C287" s="5">
        <v>11</v>
      </c>
      <c r="D287" s="16">
        <v>434203.56999999995</v>
      </c>
      <c r="E287" s="16">
        <v>0</v>
      </c>
      <c r="F287" s="16">
        <f t="shared" si="8"/>
        <v>434203.56999999995</v>
      </c>
      <c r="G287" s="16">
        <f t="shared" si="9"/>
        <v>39473.051818181812</v>
      </c>
    </row>
    <row r="288" spans="1:7" x14ac:dyDescent="0.25">
      <c r="A288" s="5" t="s">
        <v>126</v>
      </c>
      <c r="B288" s="5" t="s">
        <v>175</v>
      </c>
      <c r="C288" s="5">
        <v>6</v>
      </c>
      <c r="D288" s="16">
        <v>286598</v>
      </c>
      <c r="E288" s="16">
        <v>139999</v>
      </c>
      <c r="F288" s="16">
        <f t="shared" si="8"/>
        <v>426597</v>
      </c>
      <c r="G288" s="16">
        <f t="shared" si="9"/>
        <v>71099.5</v>
      </c>
    </row>
    <row r="289" spans="1:7" x14ac:dyDescent="0.25">
      <c r="A289" s="5" t="s">
        <v>229</v>
      </c>
      <c r="B289" s="5" t="s">
        <v>195</v>
      </c>
      <c r="C289" s="5">
        <v>12</v>
      </c>
      <c r="D289" s="16">
        <v>420964</v>
      </c>
      <c r="E289" s="16">
        <v>0</v>
      </c>
      <c r="F289" s="16">
        <f t="shared" si="8"/>
        <v>420964</v>
      </c>
      <c r="G289" s="16">
        <f t="shared" si="9"/>
        <v>35080.333333333336</v>
      </c>
    </row>
    <row r="290" spans="1:7" x14ac:dyDescent="0.25">
      <c r="A290" s="5" t="s">
        <v>485</v>
      </c>
      <c r="B290" s="5" t="s">
        <v>429</v>
      </c>
      <c r="C290" s="5">
        <v>5</v>
      </c>
      <c r="D290" s="16">
        <v>420849</v>
      </c>
      <c r="E290" s="16">
        <v>0</v>
      </c>
      <c r="F290" s="16">
        <f t="shared" si="8"/>
        <v>420849</v>
      </c>
      <c r="G290" s="16">
        <f t="shared" si="9"/>
        <v>84169.8</v>
      </c>
    </row>
    <row r="291" spans="1:7" x14ac:dyDescent="0.25">
      <c r="A291" s="5" t="s">
        <v>192</v>
      </c>
      <c r="B291" s="5" t="s">
        <v>178</v>
      </c>
      <c r="C291" s="5">
        <v>8</v>
      </c>
      <c r="D291" s="16">
        <v>419637</v>
      </c>
      <c r="E291" s="16">
        <v>0</v>
      </c>
      <c r="F291" s="16">
        <f t="shared" si="8"/>
        <v>419637</v>
      </c>
      <c r="G291" s="16">
        <f t="shared" si="9"/>
        <v>52454.625</v>
      </c>
    </row>
    <row r="292" spans="1:7" x14ac:dyDescent="0.25">
      <c r="A292" s="5" t="s">
        <v>230</v>
      </c>
      <c r="B292" s="5" t="s">
        <v>195</v>
      </c>
      <c r="C292" s="5">
        <v>9</v>
      </c>
      <c r="D292" s="16">
        <v>416908.14</v>
      </c>
      <c r="E292" s="16">
        <v>0</v>
      </c>
      <c r="F292" s="16">
        <f t="shared" si="8"/>
        <v>416908.14</v>
      </c>
      <c r="G292" s="16">
        <f t="shared" si="9"/>
        <v>46323.126666666671</v>
      </c>
    </row>
    <row r="293" spans="1:7" x14ac:dyDescent="0.25">
      <c r="A293" s="5" t="s">
        <v>556</v>
      </c>
      <c r="B293" s="5" t="s">
        <v>175</v>
      </c>
      <c r="C293" s="5">
        <v>7</v>
      </c>
      <c r="D293" s="16">
        <v>407958</v>
      </c>
      <c r="E293" s="16">
        <v>0</v>
      </c>
      <c r="F293" s="16">
        <f t="shared" si="8"/>
        <v>407958</v>
      </c>
      <c r="G293" s="16">
        <f t="shared" si="9"/>
        <v>58279.714285714283</v>
      </c>
    </row>
    <row r="294" spans="1:7" x14ac:dyDescent="0.25">
      <c r="A294" s="5" t="s">
        <v>486</v>
      </c>
      <c r="B294" s="5" t="s">
        <v>429</v>
      </c>
      <c r="C294" s="5">
        <v>2</v>
      </c>
      <c r="D294" s="16">
        <v>107890</v>
      </c>
      <c r="E294" s="16">
        <v>300000</v>
      </c>
      <c r="F294" s="16">
        <f t="shared" si="8"/>
        <v>407890</v>
      </c>
      <c r="G294" s="16">
        <f t="shared" si="9"/>
        <v>203945</v>
      </c>
    </row>
    <row r="295" spans="1:7" x14ac:dyDescent="0.25">
      <c r="A295" s="5" t="s">
        <v>231</v>
      </c>
      <c r="B295" s="5" t="s">
        <v>195</v>
      </c>
      <c r="C295" s="5">
        <v>14</v>
      </c>
      <c r="D295" s="16">
        <v>398216.83999999997</v>
      </c>
      <c r="E295" s="16">
        <v>0</v>
      </c>
      <c r="F295" s="16">
        <f t="shared" si="8"/>
        <v>398216.83999999997</v>
      </c>
      <c r="G295" s="16">
        <f t="shared" si="9"/>
        <v>28444.059999999998</v>
      </c>
    </row>
    <row r="296" spans="1:7" x14ac:dyDescent="0.25">
      <c r="A296" s="5" t="s">
        <v>487</v>
      </c>
      <c r="B296" s="5" t="s">
        <v>429</v>
      </c>
      <c r="C296" s="5">
        <v>11</v>
      </c>
      <c r="D296" s="16">
        <v>396790.53</v>
      </c>
      <c r="E296" s="16">
        <v>0</v>
      </c>
      <c r="F296" s="16">
        <f t="shared" si="8"/>
        <v>396790.53</v>
      </c>
      <c r="G296" s="16">
        <f t="shared" si="9"/>
        <v>36071.866363636364</v>
      </c>
    </row>
    <row r="297" spans="1:7" x14ac:dyDescent="0.25">
      <c r="A297" s="5" t="s">
        <v>488</v>
      </c>
      <c r="B297" s="5" t="s">
        <v>429</v>
      </c>
      <c r="C297" s="5">
        <v>3</v>
      </c>
      <c r="D297" s="16">
        <v>383973.66</v>
      </c>
      <c r="E297" s="16">
        <v>0</v>
      </c>
      <c r="F297" s="16">
        <f t="shared" si="8"/>
        <v>383973.66</v>
      </c>
      <c r="G297" s="16">
        <f t="shared" si="9"/>
        <v>127991.21999999999</v>
      </c>
    </row>
    <row r="298" spans="1:7" x14ac:dyDescent="0.25">
      <c r="A298" s="5" t="s">
        <v>426</v>
      </c>
      <c r="B298" s="5" t="s">
        <v>427</v>
      </c>
      <c r="C298" s="5">
        <v>16</v>
      </c>
      <c r="D298" s="16">
        <v>381017.8</v>
      </c>
      <c r="E298" s="16">
        <v>0</v>
      </c>
      <c r="F298" s="16">
        <f t="shared" si="8"/>
        <v>381017.8</v>
      </c>
      <c r="G298" s="16">
        <f t="shared" si="9"/>
        <v>23813.612499999999</v>
      </c>
    </row>
    <row r="299" spans="1:7" x14ac:dyDescent="0.25">
      <c r="A299" s="5" t="s">
        <v>232</v>
      </c>
      <c r="B299" s="5" t="s">
        <v>195</v>
      </c>
      <c r="C299" s="5">
        <v>24</v>
      </c>
      <c r="D299" s="16">
        <v>372364.77</v>
      </c>
      <c r="E299" s="16">
        <v>5294</v>
      </c>
      <c r="F299" s="16">
        <f t="shared" si="8"/>
        <v>377658.77</v>
      </c>
      <c r="G299" s="16">
        <f t="shared" si="9"/>
        <v>15735.782083333334</v>
      </c>
    </row>
    <row r="300" spans="1:7" x14ac:dyDescent="0.25">
      <c r="A300" s="5" t="s">
        <v>233</v>
      </c>
      <c r="B300" s="5" t="s">
        <v>195</v>
      </c>
      <c r="C300" s="5">
        <v>7</v>
      </c>
      <c r="D300" s="16">
        <v>374530.36</v>
      </c>
      <c r="E300" s="16">
        <v>0</v>
      </c>
      <c r="F300" s="16">
        <f t="shared" si="8"/>
        <v>374530.36</v>
      </c>
      <c r="G300" s="16">
        <f t="shared" si="9"/>
        <v>53504.337142857141</v>
      </c>
    </row>
    <row r="301" spans="1:7" x14ac:dyDescent="0.25">
      <c r="A301" s="5" t="s">
        <v>128</v>
      </c>
      <c r="B301" s="5" t="s">
        <v>175</v>
      </c>
      <c r="C301" s="5">
        <v>29</v>
      </c>
      <c r="D301" s="16">
        <v>374154.39999999997</v>
      </c>
      <c r="E301" s="16">
        <v>0</v>
      </c>
      <c r="F301" s="16">
        <f t="shared" si="8"/>
        <v>374154.39999999997</v>
      </c>
      <c r="G301" s="16">
        <f t="shared" si="9"/>
        <v>12901.875862068964</v>
      </c>
    </row>
    <row r="302" spans="1:7" x14ac:dyDescent="0.25">
      <c r="A302" s="5" t="s">
        <v>489</v>
      </c>
      <c r="B302" s="5" t="s">
        <v>429</v>
      </c>
      <c r="C302" s="5">
        <v>42</v>
      </c>
      <c r="D302" s="16">
        <v>367933.91000000003</v>
      </c>
      <c r="E302" s="16">
        <v>0</v>
      </c>
      <c r="F302" s="16">
        <f t="shared" si="8"/>
        <v>367933.91000000003</v>
      </c>
      <c r="G302" s="16">
        <f t="shared" si="9"/>
        <v>8760.3311904761904</v>
      </c>
    </row>
    <row r="303" spans="1:7" x14ac:dyDescent="0.25">
      <c r="A303" s="5" t="s">
        <v>490</v>
      </c>
      <c r="B303" s="5" t="s">
        <v>429</v>
      </c>
      <c r="C303" s="5">
        <v>18</v>
      </c>
      <c r="D303" s="16">
        <v>180127.91</v>
      </c>
      <c r="E303" s="16">
        <v>186000</v>
      </c>
      <c r="F303" s="16">
        <f t="shared" si="8"/>
        <v>366127.91000000003</v>
      </c>
      <c r="G303" s="16">
        <f t="shared" si="9"/>
        <v>20340.439444444448</v>
      </c>
    </row>
    <row r="304" spans="1:7" x14ac:dyDescent="0.25">
      <c r="A304" s="5" t="s">
        <v>129</v>
      </c>
      <c r="B304" s="5" t="s">
        <v>175</v>
      </c>
      <c r="C304" s="5">
        <v>26</v>
      </c>
      <c r="D304" s="16">
        <v>361829.57999999996</v>
      </c>
      <c r="E304" s="16">
        <v>0</v>
      </c>
      <c r="F304" s="16">
        <f t="shared" si="8"/>
        <v>361829.57999999996</v>
      </c>
      <c r="G304" s="16">
        <f t="shared" si="9"/>
        <v>13916.522307692307</v>
      </c>
    </row>
    <row r="305" spans="1:7" x14ac:dyDescent="0.25">
      <c r="A305" s="5" t="s">
        <v>41</v>
      </c>
      <c r="B305" s="5" t="s">
        <v>18</v>
      </c>
      <c r="C305" s="5">
        <v>8</v>
      </c>
      <c r="D305" s="16">
        <v>356482.49</v>
      </c>
      <c r="E305" s="16">
        <v>0</v>
      </c>
      <c r="F305" s="16">
        <f t="shared" si="8"/>
        <v>356482.49</v>
      </c>
      <c r="G305" s="16">
        <f t="shared" si="9"/>
        <v>44560.311249999999</v>
      </c>
    </row>
    <row r="306" spans="1:7" x14ac:dyDescent="0.25">
      <c r="A306" s="5" t="s">
        <v>491</v>
      </c>
      <c r="B306" s="5" t="s">
        <v>429</v>
      </c>
      <c r="C306" s="5">
        <v>6</v>
      </c>
      <c r="D306" s="16">
        <v>154225</v>
      </c>
      <c r="E306" s="16">
        <v>200000</v>
      </c>
      <c r="F306" s="16">
        <f t="shared" si="8"/>
        <v>354225</v>
      </c>
      <c r="G306" s="16">
        <f t="shared" si="9"/>
        <v>59037.5</v>
      </c>
    </row>
    <row r="307" spans="1:7" x14ac:dyDescent="0.25">
      <c r="A307" s="5" t="s">
        <v>492</v>
      </c>
      <c r="B307" s="5" t="s">
        <v>429</v>
      </c>
      <c r="C307" s="5">
        <v>14</v>
      </c>
      <c r="D307" s="16">
        <v>351503.75</v>
      </c>
      <c r="E307" s="16">
        <v>0</v>
      </c>
      <c r="F307" s="16">
        <f t="shared" si="8"/>
        <v>351503.75</v>
      </c>
      <c r="G307" s="16">
        <f t="shared" si="9"/>
        <v>25107.410714285714</v>
      </c>
    </row>
    <row r="308" spans="1:7" x14ac:dyDescent="0.25">
      <c r="A308" s="5" t="s">
        <v>130</v>
      </c>
      <c r="B308" s="5" t="s">
        <v>175</v>
      </c>
      <c r="C308" s="5">
        <v>9</v>
      </c>
      <c r="D308" s="16">
        <v>343101.7</v>
      </c>
      <c r="E308" s="16">
        <v>0</v>
      </c>
      <c r="F308" s="16">
        <f t="shared" si="8"/>
        <v>343101.7</v>
      </c>
      <c r="G308" s="16">
        <f t="shared" si="9"/>
        <v>38122.411111111112</v>
      </c>
    </row>
    <row r="309" spans="1:7" x14ac:dyDescent="0.25">
      <c r="A309" s="5" t="s">
        <v>493</v>
      </c>
      <c r="B309" s="5" t="s">
        <v>429</v>
      </c>
      <c r="C309" s="5">
        <v>28</v>
      </c>
      <c r="D309" s="16">
        <v>340904.13</v>
      </c>
      <c r="E309" s="16">
        <v>0</v>
      </c>
      <c r="F309" s="16">
        <f t="shared" si="8"/>
        <v>340904.13</v>
      </c>
      <c r="G309" s="16">
        <f t="shared" si="9"/>
        <v>12175.147500000001</v>
      </c>
    </row>
    <row r="310" spans="1:7" x14ac:dyDescent="0.25">
      <c r="A310" s="5" t="s">
        <v>131</v>
      </c>
      <c r="B310" s="5" t="s">
        <v>175</v>
      </c>
      <c r="C310" s="5">
        <v>6</v>
      </c>
      <c r="D310" s="16">
        <v>337789.39</v>
      </c>
      <c r="E310" s="16">
        <v>0</v>
      </c>
      <c r="F310" s="16">
        <f t="shared" si="8"/>
        <v>337789.39</v>
      </c>
      <c r="G310" s="16">
        <f t="shared" si="9"/>
        <v>56298.231666666667</v>
      </c>
    </row>
    <row r="311" spans="1:7" x14ac:dyDescent="0.25">
      <c r="A311" s="5" t="s">
        <v>360</v>
      </c>
      <c r="B311" s="5" t="s">
        <v>361</v>
      </c>
      <c r="C311" s="5">
        <v>5</v>
      </c>
      <c r="D311" s="16">
        <v>334939.42000000004</v>
      </c>
      <c r="E311" s="16">
        <v>0</v>
      </c>
      <c r="F311" s="16">
        <f t="shared" si="8"/>
        <v>334939.42000000004</v>
      </c>
      <c r="G311" s="16">
        <f t="shared" si="9"/>
        <v>66987.884000000005</v>
      </c>
    </row>
    <row r="312" spans="1:7" x14ac:dyDescent="0.25">
      <c r="A312" s="5" t="s">
        <v>494</v>
      </c>
      <c r="B312" s="5" t="s">
        <v>429</v>
      </c>
      <c r="C312" s="5">
        <v>34</v>
      </c>
      <c r="D312" s="16">
        <v>329526.80999999994</v>
      </c>
      <c r="E312" s="16">
        <v>0</v>
      </c>
      <c r="F312" s="16">
        <f t="shared" si="8"/>
        <v>329526.80999999994</v>
      </c>
      <c r="G312" s="16">
        <f t="shared" si="9"/>
        <v>9691.9649999999983</v>
      </c>
    </row>
    <row r="313" spans="1:7" x14ac:dyDescent="0.25">
      <c r="A313" s="5" t="s">
        <v>42</v>
      </c>
      <c r="B313" s="5" t="s">
        <v>18</v>
      </c>
      <c r="C313" s="5">
        <v>5</v>
      </c>
      <c r="D313" s="16">
        <v>322667.44</v>
      </c>
      <c r="E313" s="16">
        <v>0</v>
      </c>
      <c r="F313" s="16">
        <f t="shared" si="8"/>
        <v>322667.44</v>
      </c>
      <c r="G313" s="16">
        <f t="shared" si="9"/>
        <v>64533.487999999998</v>
      </c>
    </row>
    <row r="314" spans="1:7" x14ac:dyDescent="0.25">
      <c r="A314" s="5" t="s">
        <v>132</v>
      </c>
      <c r="B314" s="5" t="s">
        <v>175</v>
      </c>
      <c r="C314" s="5">
        <v>10</v>
      </c>
      <c r="D314" s="16">
        <v>321569.07999999996</v>
      </c>
      <c r="E314" s="16">
        <v>0</v>
      </c>
      <c r="F314" s="16">
        <f t="shared" si="8"/>
        <v>321569.07999999996</v>
      </c>
      <c r="G314" s="16">
        <f t="shared" si="9"/>
        <v>32156.907999999996</v>
      </c>
    </row>
    <row r="315" spans="1:7" x14ac:dyDescent="0.25">
      <c r="A315" s="5" t="s">
        <v>133</v>
      </c>
      <c r="B315" s="5" t="s">
        <v>175</v>
      </c>
      <c r="C315" s="5">
        <v>15</v>
      </c>
      <c r="D315" s="16">
        <v>319235.57000000007</v>
      </c>
      <c r="E315" s="16">
        <v>0</v>
      </c>
      <c r="F315" s="16">
        <f t="shared" si="8"/>
        <v>319235.57000000007</v>
      </c>
      <c r="G315" s="16">
        <f t="shared" si="9"/>
        <v>21282.371333333336</v>
      </c>
    </row>
    <row r="316" spans="1:7" x14ac:dyDescent="0.25">
      <c r="A316" s="5" t="s">
        <v>43</v>
      </c>
      <c r="B316" s="5" t="s">
        <v>18</v>
      </c>
      <c r="C316" s="5">
        <v>6</v>
      </c>
      <c r="D316" s="16">
        <v>314852.81</v>
      </c>
      <c r="E316" s="16">
        <v>0</v>
      </c>
      <c r="F316" s="16">
        <f t="shared" si="8"/>
        <v>314852.81</v>
      </c>
      <c r="G316" s="16">
        <f t="shared" si="9"/>
        <v>52475.468333333331</v>
      </c>
    </row>
    <row r="317" spans="1:7" x14ac:dyDescent="0.25">
      <c r="A317" s="5" t="s">
        <v>134</v>
      </c>
      <c r="B317" s="5" t="s">
        <v>175</v>
      </c>
      <c r="C317" s="5">
        <v>8</v>
      </c>
      <c r="D317" s="16">
        <v>313997.94999999995</v>
      </c>
      <c r="E317" s="16">
        <v>0</v>
      </c>
      <c r="F317" s="16">
        <f t="shared" si="8"/>
        <v>313997.94999999995</v>
      </c>
      <c r="G317" s="16">
        <f t="shared" si="9"/>
        <v>39249.743749999994</v>
      </c>
    </row>
    <row r="318" spans="1:7" x14ac:dyDescent="0.25">
      <c r="A318" s="5" t="s">
        <v>386</v>
      </c>
      <c r="B318" s="5" t="s">
        <v>427</v>
      </c>
      <c r="C318" s="5">
        <v>4</v>
      </c>
      <c r="D318" s="16">
        <v>309857.3</v>
      </c>
      <c r="E318" s="16">
        <v>0</v>
      </c>
      <c r="F318" s="16">
        <f t="shared" si="8"/>
        <v>309857.3</v>
      </c>
      <c r="G318" s="16">
        <f t="shared" si="9"/>
        <v>77464.324999999997</v>
      </c>
    </row>
    <row r="319" spans="1:7" x14ac:dyDescent="0.25">
      <c r="A319" s="5" t="s">
        <v>135</v>
      </c>
      <c r="B319" s="5" t="s">
        <v>175</v>
      </c>
      <c r="C319" s="5">
        <v>6</v>
      </c>
      <c r="D319" s="16">
        <v>308075</v>
      </c>
      <c r="E319" s="16">
        <v>0</v>
      </c>
      <c r="F319" s="16">
        <f t="shared" si="8"/>
        <v>308075</v>
      </c>
      <c r="G319" s="16">
        <f t="shared" si="9"/>
        <v>51345.833333333336</v>
      </c>
    </row>
    <row r="320" spans="1:7" x14ac:dyDescent="0.25">
      <c r="A320" s="5" t="s">
        <v>44</v>
      </c>
      <c r="B320" s="5" t="s">
        <v>18</v>
      </c>
      <c r="C320" s="5">
        <v>6</v>
      </c>
      <c r="D320" s="16">
        <v>306466.78999999998</v>
      </c>
      <c r="E320" s="16">
        <v>0</v>
      </c>
      <c r="F320" s="16">
        <f t="shared" si="8"/>
        <v>306466.78999999998</v>
      </c>
      <c r="G320" s="16">
        <f t="shared" si="9"/>
        <v>51077.798333333332</v>
      </c>
    </row>
    <row r="321" spans="1:7" x14ac:dyDescent="0.25">
      <c r="A321" s="5" t="s">
        <v>495</v>
      </c>
      <c r="B321" s="5" t="s">
        <v>429</v>
      </c>
      <c r="C321" s="5">
        <v>7</v>
      </c>
      <c r="D321" s="16">
        <v>296973.64</v>
      </c>
      <c r="E321" s="16">
        <v>0</v>
      </c>
      <c r="F321" s="16">
        <f t="shared" si="8"/>
        <v>296973.64</v>
      </c>
      <c r="G321" s="16">
        <f t="shared" si="9"/>
        <v>42424.805714285714</v>
      </c>
    </row>
    <row r="322" spans="1:7" x14ac:dyDescent="0.25">
      <c r="A322" s="5" t="s">
        <v>496</v>
      </c>
      <c r="B322" s="5" t="s">
        <v>429</v>
      </c>
      <c r="C322" s="5">
        <v>5</v>
      </c>
      <c r="D322" s="16">
        <v>285451.90000000002</v>
      </c>
      <c r="E322" s="16">
        <v>0</v>
      </c>
      <c r="F322" s="16">
        <f t="shared" si="8"/>
        <v>285451.90000000002</v>
      </c>
      <c r="G322" s="16">
        <f t="shared" si="9"/>
        <v>57090.380000000005</v>
      </c>
    </row>
    <row r="323" spans="1:7" x14ac:dyDescent="0.25">
      <c r="A323" s="5" t="s">
        <v>402</v>
      </c>
      <c r="B323" s="5" t="s">
        <v>427</v>
      </c>
      <c r="C323" s="5">
        <v>6</v>
      </c>
      <c r="D323" s="16">
        <v>283211.99</v>
      </c>
      <c r="E323" s="16">
        <v>0</v>
      </c>
      <c r="F323" s="16">
        <f t="shared" si="8"/>
        <v>283211.99</v>
      </c>
      <c r="G323" s="16">
        <f t="shared" si="9"/>
        <v>47201.998333333329</v>
      </c>
    </row>
    <row r="324" spans="1:7" x14ac:dyDescent="0.25">
      <c r="A324" s="5" t="s">
        <v>497</v>
      </c>
      <c r="B324" s="5" t="s">
        <v>429</v>
      </c>
      <c r="C324" s="5">
        <v>14</v>
      </c>
      <c r="D324" s="16">
        <v>283035.77999999997</v>
      </c>
      <c r="E324" s="16">
        <v>0</v>
      </c>
      <c r="F324" s="16">
        <f t="shared" ref="F324:F387" si="10">D324+E324</f>
        <v>283035.77999999997</v>
      </c>
      <c r="G324" s="16">
        <f t="shared" ref="G324:G387" si="11">F324/C324</f>
        <v>20216.841428571428</v>
      </c>
    </row>
    <row r="325" spans="1:7" x14ac:dyDescent="0.25">
      <c r="A325" s="5" t="s">
        <v>498</v>
      </c>
      <c r="B325" s="5" t="s">
        <v>429</v>
      </c>
      <c r="C325" s="5">
        <v>1</v>
      </c>
      <c r="D325" s="16">
        <v>270485.90000000002</v>
      </c>
      <c r="E325" s="16">
        <v>0</v>
      </c>
      <c r="F325" s="16">
        <f t="shared" si="10"/>
        <v>270485.90000000002</v>
      </c>
      <c r="G325" s="16">
        <f t="shared" si="11"/>
        <v>270485.90000000002</v>
      </c>
    </row>
    <row r="326" spans="1:7" x14ac:dyDescent="0.25">
      <c r="A326" s="5" t="s">
        <v>234</v>
      </c>
      <c r="B326" s="5" t="s">
        <v>195</v>
      </c>
      <c r="C326" s="5">
        <v>7</v>
      </c>
      <c r="D326" s="16">
        <v>267796.42000000004</v>
      </c>
      <c r="E326" s="16">
        <v>0</v>
      </c>
      <c r="F326" s="16">
        <f t="shared" si="10"/>
        <v>267796.42000000004</v>
      </c>
      <c r="G326" s="16">
        <f t="shared" si="11"/>
        <v>38256.631428571432</v>
      </c>
    </row>
    <row r="327" spans="1:7" x14ac:dyDescent="0.25">
      <c r="A327" s="5" t="s">
        <v>136</v>
      </c>
      <c r="B327" s="5" t="s">
        <v>175</v>
      </c>
      <c r="C327" s="5">
        <v>12</v>
      </c>
      <c r="D327" s="16">
        <v>267178.23999999999</v>
      </c>
      <c r="E327" s="16">
        <v>0</v>
      </c>
      <c r="F327" s="16">
        <f t="shared" si="10"/>
        <v>267178.23999999999</v>
      </c>
      <c r="G327" s="16">
        <f t="shared" si="11"/>
        <v>22264.853333333333</v>
      </c>
    </row>
    <row r="328" spans="1:7" x14ac:dyDescent="0.25">
      <c r="A328" s="5" t="s">
        <v>137</v>
      </c>
      <c r="B328" s="5" t="s">
        <v>175</v>
      </c>
      <c r="C328" s="5">
        <v>6</v>
      </c>
      <c r="D328" s="16">
        <v>266498.52</v>
      </c>
      <c r="E328" s="16">
        <v>0</v>
      </c>
      <c r="F328" s="16">
        <f t="shared" si="10"/>
        <v>266498.52</v>
      </c>
      <c r="G328" s="16">
        <f t="shared" si="11"/>
        <v>44416.420000000006</v>
      </c>
    </row>
    <row r="329" spans="1:7" x14ac:dyDescent="0.25">
      <c r="A329" s="5" t="s">
        <v>408</v>
      </c>
      <c r="B329" s="5" t="s">
        <v>427</v>
      </c>
      <c r="C329" s="5">
        <v>3</v>
      </c>
      <c r="D329" s="16">
        <v>266003.90000000002</v>
      </c>
      <c r="E329" s="16">
        <v>0</v>
      </c>
      <c r="F329" s="16">
        <f t="shared" si="10"/>
        <v>266003.90000000002</v>
      </c>
      <c r="G329" s="16">
        <f t="shared" si="11"/>
        <v>88667.966666666674</v>
      </c>
    </row>
    <row r="330" spans="1:7" x14ac:dyDescent="0.25">
      <c r="A330" s="5" t="s">
        <v>499</v>
      </c>
      <c r="B330" s="5" t="s">
        <v>429</v>
      </c>
      <c r="C330" s="5">
        <v>4</v>
      </c>
      <c r="D330" s="16">
        <v>260203.21</v>
      </c>
      <c r="E330" s="16">
        <v>0</v>
      </c>
      <c r="F330" s="16">
        <f t="shared" si="10"/>
        <v>260203.21</v>
      </c>
      <c r="G330" s="16">
        <f t="shared" si="11"/>
        <v>65050.802499999998</v>
      </c>
    </row>
    <row r="331" spans="1:7" x14ac:dyDescent="0.25">
      <c r="A331" s="5" t="s">
        <v>500</v>
      </c>
      <c r="B331" s="5" t="s">
        <v>429</v>
      </c>
      <c r="C331" s="5">
        <v>8</v>
      </c>
      <c r="D331" s="16">
        <v>258498</v>
      </c>
      <c r="E331" s="16">
        <v>0</v>
      </c>
      <c r="F331" s="16">
        <f t="shared" si="10"/>
        <v>258498</v>
      </c>
      <c r="G331" s="16">
        <f t="shared" si="11"/>
        <v>32312.25</v>
      </c>
    </row>
    <row r="332" spans="1:7" x14ac:dyDescent="0.25">
      <c r="A332" s="5" t="s">
        <v>235</v>
      </c>
      <c r="B332" s="5" t="s">
        <v>195</v>
      </c>
      <c r="C332" s="5">
        <v>8</v>
      </c>
      <c r="D332" s="16">
        <v>257962.63000000003</v>
      </c>
      <c r="E332" s="16">
        <v>0</v>
      </c>
      <c r="F332" s="16">
        <f t="shared" si="10"/>
        <v>257962.63000000003</v>
      </c>
      <c r="G332" s="16">
        <f t="shared" si="11"/>
        <v>32245.328750000004</v>
      </c>
    </row>
    <row r="333" spans="1:7" x14ac:dyDescent="0.25">
      <c r="A333" s="5" t="s">
        <v>236</v>
      </c>
      <c r="B333" s="5" t="s">
        <v>195</v>
      </c>
      <c r="C333" s="5">
        <v>6</v>
      </c>
      <c r="D333" s="16">
        <v>255028.68999999997</v>
      </c>
      <c r="E333" s="16">
        <v>0</v>
      </c>
      <c r="F333" s="16">
        <f t="shared" si="10"/>
        <v>255028.68999999997</v>
      </c>
      <c r="G333" s="16">
        <f t="shared" si="11"/>
        <v>42504.781666666662</v>
      </c>
    </row>
    <row r="334" spans="1:7" x14ac:dyDescent="0.25">
      <c r="A334" s="5" t="s">
        <v>237</v>
      </c>
      <c r="B334" s="5" t="s">
        <v>195</v>
      </c>
      <c r="C334" s="5">
        <v>4</v>
      </c>
      <c r="D334" s="16">
        <v>253157.93</v>
      </c>
      <c r="E334" s="16">
        <v>0</v>
      </c>
      <c r="F334" s="16">
        <f t="shared" si="10"/>
        <v>253157.93</v>
      </c>
      <c r="G334" s="16">
        <f t="shared" si="11"/>
        <v>63289.482499999998</v>
      </c>
    </row>
    <row r="335" spans="1:7" x14ac:dyDescent="0.25">
      <c r="A335" s="5" t="s">
        <v>138</v>
      </c>
      <c r="B335" s="5" t="s">
        <v>175</v>
      </c>
      <c r="C335" s="5">
        <v>13</v>
      </c>
      <c r="D335" s="16">
        <v>252376.43</v>
      </c>
      <c r="E335" s="16">
        <v>0</v>
      </c>
      <c r="F335" s="16">
        <f t="shared" si="10"/>
        <v>252376.43</v>
      </c>
      <c r="G335" s="16">
        <f t="shared" si="11"/>
        <v>19413.57153846154</v>
      </c>
    </row>
    <row r="336" spans="1:7" x14ac:dyDescent="0.25">
      <c r="A336" s="5" t="s">
        <v>501</v>
      </c>
      <c r="B336" s="5" t="s">
        <v>429</v>
      </c>
      <c r="C336" s="5">
        <v>3</v>
      </c>
      <c r="D336" s="16">
        <v>251780.33000000002</v>
      </c>
      <c r="E336" s="16">
        <v>0</v>
      </c>
      <c r="F336" s="16">
        <f t="shared" si="10"/>
        <v>251780.33000000002</v>
      </c>
      <c r="G336" s="16">
        <f t="shared" si="11"/>
        <v>83926.776666666672</v>
      </c>
    </row>
    <row r="337" spans="1:7" x14ac:dyDescent="0.25">
      <c r="A337" s="5" t="s">
        <v>502</v>
      </c>
      <c r="B337" s="5" t="s">
        <v>429</v>
      </c>
      <c r="C337" s="5">
        <v>1</v>
      </c>
      <c r="D337" s="16">
        <v>0</v>
      </c>
      <c r="E337" s="16">
        <v>250000</v>
      </c>
      <c r="F337" s="16">
        <f t="shared" si="10"/>
        <v>250000</v>
      </c>
      <c r="G337" s="16">
        <f t="shared" si="11"/>
        <v>250000</v>
      </c>
    </row>
    <row r="338" spans="1:7" x14ac:dyDescent="0.25">
      <c r="A338" s="5" t="s">
        <v>238</v>
      </c>
      <c r="B338" s="5" t="s">
        <v>195</v>
      </c>
      <c r="C338" s="5">
        <v>2</v>
      </c>
      <c r="D338" s="16">
        <v>248793.55</v>
      </c>
      <c r="E338" s="16">
        <v>0</v>
      </c>
      <c r="F338" s="16">
        <f t="shared" si="10"/>
        <v>248793.55</v>
      </c>
      <c r="G338" s="16">
        <f t="shared" si="11"/>
        <v>124396.77499999999</v>
      </c>
    </row>
    <row r="339" spans="1:7" x14ac:dyDescent="0.25">
      <c r="A339" s="5" t="s">
        <v>139</v>
      </c>
      <c r="B339" s="5" t="s">
        <v>175</v>
      </c>
      <c r="C339" s="5">
        <v>3</v>
      </c>
      <c r="D339" s="16">
        <v>240656</v>
      </c>
      <c r="E339" s="16">
        <v>0</v>
      </c>
      <c r="F339" s="16">
        <f t="shared" si="10"/>
        <v>240656</v>
      </c>
      <c r="G339" s="16">
        <f t="shared" si="11"/>
        <v>80218.666666666672</v>
      </c>
    </row>
    <row r="340" spans="1:7" x14ac:dyDescent="0.25">
      <c r="A340" s="5" t="s">
        <v>239</v>
      </c>
      <c r="B340" s="5" t="s">
        <v>195</v>
      </c>
      <c r="C340" s="5">
        <v>7</v>
      </c>
      <c r="D340" s="16">
        <v>237325.87999999998</v>
      </c>
      <c r="E340" s="16">
        <v>0</v>
      </c>
      <c r="F340" s="16">
        <f t="shared" si="10"/>
        <v>237325.87999999998</v>
      </c>
      <c r="G340" s="16">
        <f t="shared" si="11"/>
        <v>33903.697142857141</v>
      </c>
    </row>
    <row r="341" spans="1:7" x14ac:dyDescent="0.25">
      <c r="A341" s="5" t="s">
        <v>503</v>
      </c>
      <c r="B341" s="5" t="s">
        <v>429</v>
      </c>
      <c r="C341" s="5">
        <v>8</v>
      </c>
      <c r="D341" s="16">
        <v>231886.08000000002</v>
      </c>
      <c r="E341" s="16">
        <v>0</v>
      </c>
      <c r="F341" s="16">
        <f t="shared" si="10"/>
        <v>231886.08000000002</v>
      </c>
      <c r="G341" s="16">
        <f t="shared" si="11"/>
        <v>28985.760000000002</v>
      </c>
    </row>
    <row r="342" spans="1:7" x14ac:dyDescent="0.25">
      <c r="A342" s="5" t="s">
        <v>504</v>
      </c>
      <c r="B342" s="5" t="s">
        <v>429</v>
      </c>
      <c r="C342" s="5">
        <v>3</v>
      </c>
      <c r="D342" s="16">
        <v>229935.67</v>
      </c>
      <c r="E342" s="16">
        <v>0</v>
      </c>
      <c r="F342" s="16">
        <f t="shared" si="10"/>
        <v>229935.67</v>
      </c>
      <c r="G342" s="16">
        <f t="shared" si="11"/>
        <v>76645.223333333342</v>
      </c>
    </row>
    <row r="343" spans="1:7" x14ac:dyDescent="0.25">
      <c r="A343" s="5" t="s">
        <v>505</v>
      </c>
      <c r="B343" s="5" t="s">
        <v>429</v>
      </c>
      <c r="C343" s="5">
        <v>3</v>
      </c>
      <c r="D343" s="16">
        <v>227526.95</v>
      </c>
      <c r="E343" s="16">
        <v>0</v>
      </c>
      <c r="F343" s="16">
        <f t="shared" si="10"/>
        <v>227526.95</v>
      </c>
      <c r="G343" s="16">
        <f t="shared" si="11"/>
        <v>75842.316666666666</v>
      </c>
    </row>
    <row r="344" spans="1:7" x14ac:dyDescent="0.25">
      <c r="A344" s="5" t="s">
        <v>506</v>
      </c>
      <c r="B344" s="5" t="s">
        <v>429</v>
      </c>
      <c r="C344" s="5">
        <v>5</v>
      </c>
      <c r="D344" s="16">
        <v>218518</v>
      </c>
      <c r="E344" s="16">
        <v>0</v>
      </c>
      <c r="F344" s="16">
        <f t="shared" si="10"/>
        <v>218518</v>
      </c>
      <c r="G344" s="16">
        <f t="shared" si="11"/>
        <v>43703.6</v>
      </c>
    </row>
    <row r="345" spans="1:7" x14ac:dyDescent="0.25">
      <c r="A345" s="5" t="s">
        <v>507</v>
      </c>
      <c r="B345" s="5" t="s">
        <v>429</v>
      </c>
      <c r="C345" s="5">
        <v>7</v>
      </c>
      <c r="D345" s="16">
        <v>217950.03000000003</v>
      </c>
      <c r="E345" s="16">
        <v>0</v>
      </c>
      <c r="F345" s="16">
        <f t="shared" si="10"/>
        <v>217950.03000000003</v>
      </c>
      <c r="G345" s="16">
        <f t="shared" si="11"/>
        <v>31135.718571428577</v>
      </c>
    </row>
    <row r="346" spans="1:7" x14ac:dyDescent="0.25">
      <c r="A346" s="5" t="s">
        <v>409</v>
      </c>
      <c r="B346" s="5" t="s">
        <v>427</v>
      </c>
      <c r="C346" s="5">
        <v>6</v>
      </c>
      <c r="D346" s="16">
        <v>210787.8</v>
      </c>
      <c r="E346" s="16">
        <v>0</v>
      </c>
      <c r="F346" s="16">
        <f t="shared" si="10"/>
        <v>210787.8</v>
      </c>
      <c r="G346" s="16">
        <f t="shared" si="11"/>
        <v>35131.299999999996</v>
      </c>
    </row>
    <row r="347" spans="1:7" x14ac:dyDescent="0.25">
      <c r="A347" s="5" t="s">
        <v>508</v>
      </c>
      <c r="B347" s="5" t="s">
        <v>429</v>
      </c>
      <c r="C347" s="5">
        <v>3</v>
      </c>
      <c r="D347" s="16">
        <v>207270.37</v>
      </c>
      <c r="E347" s="16">
        <v>0</v>
      </c>
      <c r="F347" s="16">
        <f t="shared" si="10"/>
        <v>207270.37</v>
      </c>
      <c r="G347" s="16">
        <f t="shared" si="11"/>
        <v>69090.123333333337</v>
      </c>
    </row>
    <row r="348" spans="1:7" x14ac:dyDescent="0.25">
      <c r="A348" s="5" t="s">
        <v>240</v>
      </c>
      <c r="B348" s="5" t="s">
        <v>195</v>
      </c>
      <c r="C348" s="5">
        <v>4</v>
      </c>
      <c r="D348" s="16">
        <v>205083.95</v>
      </c>
      <c r="E348" s="16">
        <v>0</v>
      </c>
      <c r="F348" s="16">
        <f t="shared" si="10"/>
        <v>205083.95</v>
      </c>
      <c r="G348" s="16">
        <f t="shared" si="11"/>
        <v>51270.987500000003</v>
      </c>
    </row>
    <row r="349" spans="1:7" x14ac:dyDescent="0.25">
      <c r="A349" s="5" t="s">
        <v>241</v>
      </c>
      <c r="B349" s="5" t="s">
        <v>195</v>
      </c>
      <c r="C349" s="5">
        <v>5</v>
      </c>
      <c r="D349" s="16">
        <v>203257.64</v>
      </c>
      <c r="E349" s="16">
        <v>0</v>
      </c>
      <c r="F349" s="16">
        <f t="shared" si="10"/>
        <v>203257.64</v>
      </c>
      <c r="G349" s="16">
        <f t="shared" si="11"/>
        <v>40651.528000000006</v>
      </c>
    </row>
    <row r="350" spans="1:7" x14ac:dyDescent="0.25">
      <c r="A350" s="5" t="s">
        <v>242</v>
      </c>
      <c r="B350" s="5" t="s">
        <v>195</v>
      </c>
      <c r="C350" s="5">
        <v>1</v>
      </c>
      <c r="D350" s="16">
        <v>199836</v>
      </c>
      <c r="E350" s="16">
        <v>0</v>
      </c>
      <c r="F350" s="16">
        <f t="shared" si="10"/>
        <v>199836</v>
      </c>
      <c r="G350" s="16">
        <f t="shared" si="11"/>
        <v>199836</v>
      </c>
    </row>
    <row r="351" spans="1:7" x14ac:dyDescent="0.25">
      <c r="A351" s="5" t="s">
        <v>140</v>
      </c>
      <c r="B351" s="5" t="s">
        <v>175</v>
      </c>
      <c r="C351" s="5">
        <v>6</v>
      </c>
      <c r="D351" s="16">
        <v>189477.12</v>
      </c>
      <c r="E351" s="16">
        <v>0</v>
      </c>
      <c r="F351" s="16">
        <f t="shared" si="10"/>
        <v>189477.12</v>
      </c>
      <c r="G351" s="16">
        <f t="shared" si="11"/>
        <v>31579.52</v>
      </c>
    </row>
    <row r="352" spans="1:7" x14ac:dyDescent="0.25">
      <c r="A352" s="5" t="s">
        <v>243</v>
      </c>
      <c r="B352" s="5" t="s">
        <v>195</v>
      </c>
      <c r="C352" s="5">
        <v>6</v>
      </c>
      <c r="D352" s="16">
        <v>189248.4</v>
      </c>
      <c r="E352" s="16">
        <v>0</v>
      </c>
      <c r="F352" s="16">
        <f t="shared" si="10"/>
        <v>189248.4</v>
      </c>
      <c r="G352" s="16">
        <f t="shared" si="11"/>
        <v>31541.399999999998</v>
      </c>
    </row>
    <row r="353" spans="1:7" x14ac:dyDescent="0.25">
      <c r="A353" s="5" t="s">
        <v>244</v>
      </c>
      <c r="B353" s="5" t="s">
        <v>195</v>
      </c>
      <c r="C353" s="5">
        <v>6</v>
      </c>
      <c r="D353" s="16">
        <v>186213.18</v>
      </c>
      <c r="E353" s="16">
        <v>0</v>
      </c>
      <c r="F353" s="16">
        <f t="shared" si="10"/>
        <v>186213.18</v>
      </c>
      <c r="G353" s="16">
        <f t="shared" si="11"/>
        <v>31035.53</v>
      </c>
    </row>
    <row r="354" spans="1:7" x14ac:dyDescent="0.25">
      <c r="A354" s="5" t="s">
        <v>45</v>
      </c>
      <c r="B354" s="5" t="s">
        <v>18</v>
      </c>
      <c r="C354" s="5">
        <v>2</v>
      </c>
      <c r="D354" s="16">
        <v>186088.32000000001</v>
      </c>
      <c r="E354" s="16">
        <v>0</v>
      </c>
      <c r="F354" s="16">
        <f t="shared" si="10"/>
        <v>186088.32000000001</v>
      </c>
      <c r="G354" s="16">
        <f t="shared" si="11"/>
        <v>93044.160000000003</v>
      </c>
    </row>
    <row r="355" spans="1:7" x14ac:dyDescent="0.25">
      <c r="A355" s="5" t="s">
        <v>380</v>
      </c>
      <c r="B355" s="5" t="s">
        <v>427</v>
      </c>
      <c r="C355" s="5">
        <v>39</v>
      </c>
      <c r="D355" s="16">
        <v>184225.89</v>
      </c>
      <c r="E355" s="16">
        <v>0</v>
      </c>
      <c r="F355" s="16">
        <f t="shared" si="10"/>
        <v>184225.89</v>
      </c>
      <c r="G355" s="16">
        <f t="shared" si="11"/>
        <v>4723.7407692307697</v>
      </c>
    </row>
    <row r="356" spans="1:7" x14ac:dyDescent="0.25">
      <c r="A356" s="5" t="s">
        <v>421</v>
      </c>
      <c r="B356" s="5" t="s">
        <v>427</v>
      </c>
      <c r="C356" s="5">
        <v>3</v>
      </c>
      <c r="D356" s="16">
        <v>180931</v>
      </c>
      <c r="E356" s="16">
        <v>0</v>
      </c>
      <c r="F356" s="16">
        <f t="shared" si="10"/>
        <v>180931</v>
      </c>
      <c r="G356" s="16">
        <f t="shared" si="11"/>
        <v>60310.333333333336</v>
      </c>
    </row>
    <row r="357" spans="1:7" x14ac:dyDescent="0.25">
      <c r="A357" s="5" t="s">
        <v>509</v>
      </c>
      <c r="B357" s="5" t="s">
        <v>429</v>
      </c>
      <c r="C357" s="5">
        <v>3</v>
      </c>
      <c r="D357" s="16">
        <v>179494.41</v>
      </c>
      <c r="E357" s="16">
        <v>0</v>
      </c>
      <c r="F357" s="16">
        <f t="shared" si="10"/>
        <v>179494.41</v>
      </c>
      <c r="G357" s="16">
        <f t="shared" si="11"/>
        <v>59831.47</v>
      </c>
    </row>
    <row r="358" spans="1:7" x14ac:dyDescent="0.25">
      <c r="A358" s="5" t="s">
        <v>245</v>
      </c>
      <c r="B358" s="5" t="s">
        <v>195</v>
      </c>
      <c r="C358" s="5">
        <v>2</v>
      </c>
      <c r="D358" s="16">
        <v>176999</v>
      </c>
      <c r="E358" s="16">
        <v>0</v>
      </c>
      <c r="F358" s="16">
        <f t="shared" si="10"/>
        <v>176999</v>
      </c>
      <c r="G358" s="16">
        <f t="shared" si="11"/>
        <v>88499.5</v>
      </c>
    </row>
    <row r="359" spans="1:7" x14ac:dyDescent="0.25">
      <c r="A359" s="5" t="s">
        <v>46</v>
      </c>
      <c r="B359" s="5" t="s">
        <v>18</v>
      </c>
      <c r="C359" s="5">
        <v>1</v>
      </c>
      <c r="D359" s="16">
        <v>171588</v>
      </c>
      <c r="E359" s="16">
        <v>0</v>
      </c>
      <c r="F359" s="16">
        <f t="shared" si="10"/>
        <v>171588</v>
      </c>
      <c r="G359" s="16">
        <f t="shared" si="11"/>
        <v>171588</v>
      </c>
    </row>
    <row r="360" spans="1:7" x14ac:dyDescent="0.25">
      <c r="A360" s="5" t="s">
        <v>387</v>
      </c>
      <c r="B360" s="5" t="s">
        <v>427</v>
      </c>
      <c r="C360" s="5">
        <v>6</v>
      </c>
      <c r="D360" s="16">
        <v>166245.95000000001</v>
      </c>
      <c r="E360" s="16">
        <v>0</v>
      </c>
      <c r="F360" s="16">
        <f t="shared" si="10"/>
        <v>166245.95000000001</v>
      </c>
      <c r="G360" s="16">
        <f t="shared" si="11"/>
        <v>27707.658333333336</v>
      </c>
    </row>
    <row r="361" spans="1:7" x14ac:dyDescent="0.25">
      <c r="A361" s="5" t="s">
        <v>510</v>
      </c>
      <c r="B361" s="5" t="s">
        <v>429</v>
      </c>
      <c r="C361" s="5">
        <v>1</v>
      </c>
      <c r="D361" s="16">
        <v>164400</v>
      </c>
      <c r="E361" s="16">
        <v>0</v>
      </c>
      <c r="F361" s="16">
        <f t="shared" si="10"/>
        <v>164400</v>
      </c>
      <c r="G361" s="16">
        <f t="shared" si="11"/>
        <v>164400</v>
      </c>
    </row>
    <row r="362" spans="1:7" x14ac:dyDescent="0.25">
      <c r="A362" s="5" t="s">
        <v>4</v>
      </c>
      <c r="B362" s="5" t="s">
        <v>15</v>
      </c>
      <c r="C362" s="5">
        <v>4</v>
      </c>
      <c r="D362" s="16">
        <v>164350</v>
      </c>
      <c r="E362" s="16">
        <v>0</v>
      </c>
      <c r="F362" s="16">
        <f t="shared" si="10"/>
        <v>164350</v>
      </c>
      <c r="G362" s="16">
        <f t="shared" si="11"/>
        <v>41087.5</v>
      </c>
    </row>
    <row r="363" spans="1:7" x14ac:dyDescent="0.25">
      <c r="A363" s="5" t="s">
        <v>246</v>
      </c>
      <c r="B363" s="5" t="s">
        <v>195</v>
      </c>
      <c r="C363" s="5">
        <v>11</v>
      </c>
      <c r="D363" s="16">
        <v>163322</v>
      </c>
      <c r="E363" s="16">
        <v>0</v>
      </c>
      <c r="F363" s="16">
        <f t="shared" si="10"/>
        <v>163322</v>
      </c>
      <c r="G363" s="16">
        <f t="shared" si="11"/>
        <v>14847.454545454546</v>
      </c>
    </row>
    <row r="364" spans="1:7" x14ac:dyDescent="0.25">
      <c r="A364" s="5" t="s">
        <v>141</v>
      </c>
      <c r="B364" s="5" t="s">
        <v>175</v>
      </c>
      <c r="C364" s="5">
        <v>16</v>
      </c>
      <c r="D364" s="16">
        <v>161810.88</v>
      </c>
      <c r="E364" s="16">
        <v>0</v>
      </c>
      <c r="F364" s="16">
        <f t="shared" si="10"/>
        <v>161810.88</v>
      </c>
      <c r="G364" s="16">
        <f t="shared" si="11"/>
        <v>10113.18</v>
      </c>
    </row>
    <row r="365" spans="1:7" x14ac:dyDescent="0.25">
      <c r="A365" s="5" t="s">
        <v>511</v>
      </c>
      <c r="B365" s="5" t="s">
        <v>429</v>
      </c>
      <c r="C365" s="5">
        <v>4</v>
      </c>
      <c r="D365" s="16">
        <v>160009.5</v>
      </c>
      <c r="E365" s="16">
        <v>0</v>
      </c>
      <c r="F365" s="16">
        <f t="shared" si="10"/>
        <v>160009.5</v>
      </c>
      <c r="G365" s="16">
        <f t="shared" si="11"/>
        <v>40002.375</v>
      </c>
    </row>
    <row r="366" spans="1:7" x14ac:dyDescent="0.25">
      <c r="A366" s="5" t="s">
        <v>414</v>
      </c>
      <c r="B366" s="5" t="s">
        <v>427</v>
      </c>
      <c r="C366" s="5">
        <v>1</v>
      </c>
      <c r="D366" s="16">
        <v>159997</v>
      </c>
      <c r="E366" s="16">
        <v>0</v>
      </c>
      <c r="F366" s="16">
        <f t="shared" si="10"/>
        <v>159997</v>
      </c>
      <c r="G366" s="16">
        <f t="shared" si="11"/>
        <v>159997</v>
      </c>
    </row>
    <row r="367" spans="1:7" x14ac:dyDescent="0.25">
      <c r="A367" s="5" t="s">
        <v>512</v>
      </c>
      <c r="B367" s="5" t="s">
        <v>429</v>
      </c>
      <c r="C367" s="5">
        <v>4</v>
      </c>
      <c r="D367" s="16">
        <v>157367.1</v>
      </c>
      <c r="E367" s="16">
        <v>0</v>
      </c>
      <c r="F367" s="16">
        <f t="shared" si="10"/>
        <v>157367.1</v>
      </c>
      <c r="G367" s="16">
        <f t="shared" si="11"/>
        <v>39341.775000000001</v>
      </c>
    </row>
    <row r="368" spans="1:7" x14ac:dyDescent="0.25">
      <c r="A368" s="5" t="s">
        <v>513</v>
      </c>
      <c r="B368" s="5" t="s">
        <v>429</v>
      </c>
      <c r="C368" s="5">
        <v>5</v>
      </c>
      <c r="D368" s="16">
        <v>156661.70000000001</v>
      </c>
      <c r="E368" s="16">
        <v>0</v>
      </c>
      <c r="F368" s="16">
        <f t="shared" si="10"/>
        <v>156661.70000000001</v>
      </c>
      <c r="G368" s="16">
        <f t="shared" si="11"/>
        <v>31332.340000000004</v>
      </c>
    </row>
    <row r="369" spans="1:7" x14ac:dyDescent="0.25">
      <c r="A369" s="5" t="s">
        <v>514</v>
      </c>
      <c r="B369" s="5" t="s">
        <v>429</v>
      </c>
      <c r="C369" s="5">
        <v>3</v>
      </c>
      <c r="D369" s="16">
        <v>153998.99</v>
      </c>
      <c r="E369" s="16">
        <v>0</v>
      </c>
      <c r="F369" s="16">
        <f t="shared" si="10"/>
        <v>153998.99</v>
      </c>
      <c r="G369" s="16">
        <f t="shared" si="11"/>
        <v>51332.996666666666</v>
      </c>
    </row>
    <row r="370" spans="1:7" x14ac:dyDescent="0.25">
      <c r="A370" s="5" t="s">
        <v>47</v>
      </c>
      <c r="B370" s="5" t="s">
        <v>18</v>
      </c>
      <c r="C370" s="5">
        <v>29</v>
      </c>
      <c r="D370" s="16">
        <v>152874.38999999998</v>
      </c>
      <c r="E370" s="16">
        <v>0</v>
      </c>
      <c r="F370" s="16">
        <f t="shared" si="10"/>
        <v>152874.38999999998</v>
      </c>
      <c r="G370" s="16">
        <f t="shared" si="11"/>
        <v>5271.530689655172</v>
      </c>
    </row>
    <row r="371" spans="1:7" x14ac:dyDescent="0.25">
      <c r="A371" s="5" t="s">
        <v>515</v>
      </c>
      <c r="B371" s="5" t="s">
        <v>429</v>
      </c>
      <c r="C371" s="5">
        <v>11</v>
      </c>
      <c r="D371" s="16">
        <v>149110.51</v>
      </c>
      <c r="E371" s="16">
        <v>0</v>
      </c>
      <c r="F371" s="16">
        <f t="shared" si="10"/>
        <v>149110.51</v>
      </c>
      <c r="G371" s="16">
        <f t="shared" si="11"/>
        <v>13555.50090909091</v>
      </c>
    </row>
    <row r="372" spans="1:7" x14ac:dyDescent="0.25">
      <c r="A372" s="5" t="s">
        <v>142</v>
      </c>
      <c r="B372" s="5" t="s">
        <v>175</v>
      </c>
      <c r="C372" s="5">
        <v>8</v>
      </c>
      <c r="D372" s="16">
        <v>148891</v>
      </c>
      <c r="E372" s="16">
        <v>0</v>
      </c>
      <c r="F372" s="16">
        <f t="shared" si="10"/>
        <v>148891</v>
      </c>
      <c r="G372" s="16">
        <f t="shared" si="11"/>
        <v>18611.375</v>
      </c>
    </row>
    <row r="373" spans="1:7" x14ac:dyDescent="0.25">
      <c r="A373" s="5" t="s">
        <v>143</v>
      </c>
      <c r="B373" s="5" t="s">
        <v>175</v>
      </c>
      <c r="C373" s="5">
        <v>7</v>
      </c>
      <c r="D373" s="16">
        <v>148688</v>
      </c>
      <c r="E373" s="16">
        <v>0</v>
      </c>
      <c r="F373" s="16">
        <f t="shared" si="10"/>
        <v>148688</v>
      </c>
      <c r="G373" s="16">
        <f t="shared" si="11"/>
        <v>21241.142857142859</v>
      </c>
    </row>
    <row r="374" spans="1:7" x14ac:dyDescent="0.25">
      <c r="A374" s="5" t="s">
        <v>516</v>
      </c>
      <c r="B374" s="5" t="s">
        <v>429</v>
      </c>
      <c r="C374" s="5">
        <v>3</v>
      </c>
      <c r="D374" s="16">
        <v>143675</v>
      </c>
      <c r="E374" s="16">
        <v>0</v>
      </c>
      <c r="F374" s="16">
        <f t="shared" si="10"/>
        <v>143675</v>
      </c>
      <c r="G374" s="16">
        <f t="shared" si="11"/>
        <v>47891.666666666664</v>
      </c>
    </row>
    <row r="375" spans="1:7" x14ac:dyDescent="0.25">
      <c r="A375" s="5" t="s">
        <v>5</v>
      </c>
      <c r="B375" s="5" t="s">
        <v>15</v>
      </c>
      <c r="C375" s="5">
        <v>18</v>
      </c>
      <c r="D375" s="16">
        <v>143477.07</v>
      </c>
      <c r="E375" s="16">
        <v>0</v>
      </c>
      <c r="F375" s="16">
        <f t="shared" si="10"/>
        <v>143477.07</v>
      </c>
      <c r="G375" s="16">
        <f t="shared" si="11"/>
        <v>7970.9483333333337</v>
      </c>
    </row>
    <row r="376" spans="1:7" x14ac:dyDescent="0.25">
      <c r="A376" s="5" t="s">
        <v>144</v>
      </c>
      <c r="B376" s="5" t="s">
        <v>175</v>
      </c>
      <c r="C376" s="5">
        <v>6</v>
      </c>
      <c r="D376" s="16">
        <v>143170.23999999999</v>
      </c>
      <c r="E376" s="16">
        <v>0</v>
      </c>
      <c r="F376" s="16">
        <f t="shared" si="10"/>
        <v>143170.23999999999</v>
      </c>
      <c r="G376" s="16">
        <f t="shared" si="11"/>
        <v>23861.706666666665</v>
      </c>
    </row>
    <row r="377" spans="1:7" x14ac:dyDescent="0.25">
      <c r="A377" s="5" t="s">
        <v>145</v>
      </c>
      <c r="B377" s="5" t="s">
        <v>175</v>
      </c>
      <c r="C377" s="5">
        <v>1</v>
      </c>
      <c r="D377" s="16">
        <v>142999</v>
      </c>
      <c r="E377" s="16">
        <v>0</v>
      </c>
      <c r="F377" s="16">
        <f t="shared" si="10"/>
        <v>142999</v>
      </c>
      <c r="G377" s="16">
        <f t="shared" si="11"/>
        <v>142999</v>
      </c>
    </row>
    <row r="378" spans="1:7" x14ac:dyDescent="0.25">
      <c r="A378" s="5" t="s">
        <v>419</v>
      </c>
      <c r="B378" s="5" t="s">
        <v>427</v>
      </c>
      <c r="C378" s="5">
        <v>1</v>
      </c>
      <c r="D378" s="16">
        <v>142120</v>
      </c>
      <c r="E378" s="16">
        <v>0</v>
      </c>
      <c r="F378" s="16">
        <f t="shared" si="10"/>
        <v>142120</v>
      </c>
      <c r="G378" s="16">
        <f t="shared" si="11"/>
        <v>142120</v>
      </c>
    </row>
    <row r="379" spans="1:7" x14ac:dyDescent="0.25">
      <c r="A379" s="5" t="s">
        <v>146</v>
      </c>
      <c r="B379" s="5" t="s">
        <v>175</v>
      </c>
      <c r="C379" s="5">
        <v>1</v>
      </c>
      <c r="D379" s="16">
        <v>142000</v>
      </c>
      <c r="E379" s="16">
        <v>0</v>
      </c>
      <c r="F379" s="16">
        <f t="shared" si="10"/>
        <v>142000</v>
      </c>
      <c r="G379" s="16">
        <f t="shared" si="11"/>
        <v>142000</v>
      </c>
    </row>
    <row r="380" spans="1:7" x14ac:dyDescent="0.25">
      <c r="A380" s="5" t="s">
        <v>247</v>
      </c>
      <c r="B380" s="5" t="s">
        <v>195</v>
      </c>
      <c r="C380" s="5">
        <v>9</v>
      </c>
      <c r="D380" s="16">
        <v>140943.85999999999</v>
      </c>
      <c r="E380" s="16">
        <v>0</v>
      </c>
      <c r="F380" s="16">
        <f t="shared" si="10"/>
        <v>140943.85999999999</v>
      </c>
      <c r="G380" s="16">
        <f t="shared" si="11"/>
        <v>15660.428888888888</v>
      </c>
    </row>
    <row r="381" spans="1:7" x14ac:dyDescent="0.25">
      <c r="A381" s="5" t="s">
        <v>48</v>
      </c>
      <c r="B381" s="5" t="s">
        <v>18</v>
      </c>
      <c r="C381" s="5">
        <v>4</v>
      </c>
      <c r="D381" s="16">
        <v>137355</v>
      </c>
      <c r="E381" s="16">
        <v>0</v>
      </c>
      <c r="F381" s="16">
        <f t="shared" si="10"/>
        <v>137355</v>
      </c>
      <c r="G381" s="16">
        <f t="shared" si="11"/>
        <v>34338.75</v>
      </c>
    </row>
    <row r="382" spans="1:7" x14ac:dyDescent="0.25">
      <c r="A382" s="5" t="s">
        <v>517</v>
      </c>
      <c r="B382" s="5" t="s">
        <v>429</v>
      </c>
      <c r="C382" s="5">
        <v>4</v>
      </c>
      <c r="D382" s="16">
        <v>133316.13</v>
      </c>
      <c r="E382" s="16">
        <v>0</v>
      </c>
      <c r="F382" s="16">
        <f t="shared" si="10"/>
        <v>133316.13</v>
      </c>
      <c r="G382" s="16">
        <f t="shared" si="11"/>
        <v>33329.032500000001</v>
      </c>
    </row>
    <row r="383" spans="1:7" x14ac:dyDescent="0.25">
      <c r="A383" s="5" t="s">
        <v>555</v>
      </c>
      <c r="B383" s="5" t="s">
        <v>195</v>
      </c>
      <c r="C383" s="5">
        <v>9</v>
      </c>
      <c r="D383" s="16">
        <v>132987.25</v>
      </c>
      <c r="E383" s="16">
        <v>0</v>
      </c>
      <c r="F383" s="16">
        <f t="shared" si="10"/>
        <v>132987.25</v>
      </c>
      <c r="G383" s="16">
        <f t="shared" si="11"/>
        <v>14776.361111111111</v>
      </c>
    </row>
    <row r="384" spans="1:7" x14ac:dyDescent="0.25">
      <c r="A384" s="5" t="s">
        <v>147</v>
      </c>
      <c r="B384" s="5" t="s">
        <v>175</v>
      </c>
      <c r="C384" s="5">
        <v>11</v>
      </c>
      <c r="D384" s="16">
        <v>132947.93</v>
      </c>
      <c r="E384" s="16">
        <v>0</v>
      </c>
      <c r="F384" s="16">
        <f t="shared" si="10"/>
        <v>132947.93</v>
      </c>
      <c r="G384" s="16">
        <f t="shared" si="11"/>
        <v>12086.175454545453</v>
      </c>
    </row>
    <row r="385" spans="1:7" x14ac:dyDescent="0.25">
      <c r="A385" s="5" t="s">
        <v>49</v>
      </c>
      <c r="B385" s="5" t="s">
        <v>18</v>
      </c>
      <c r="C385" s="5">
        <v>6</v>
      </c>
      <c r="D385" s="16">
        <v>132478.99</v>
      </c>
      <c r="E385" s="16">
        <v>0</v>
      </c>
      <c r="F385" s="16">
        <f t="shared" si="10"/>
        <v>132478.99</v>
      </c>
      <c r="G385" s="16">
        <f t="shared" si="11"/>
        <v>22079.831666666665</v>
      </c>
    </row>
    <row r="386" spans="1:7" x14ac:dyDescent="0.25">
      <c r="A386" s="5" t="s">
        <v>248</v>
      </c>
      <c r="B386" s="5" t="s">
        <v>195</v>
      </c>
      <c r="C386" s="5">
        <v>3</v>
      </c>
      <c r="D386" s="16">
        <v>131310</v>
      </c>
      <c r="E386" s="16">
        <v>0</v>
      </c>
      <c r="F386" s="16">
        <f t="shared" si="10"/>
        <v>131310</v>
      </c>
      <c r="G386" s="16">
        <f t="shared" si="11"/>
        <v>43770</v>
      </c>
    </row>
    <row r="387" spans="1:7" x14ac:dyDescent="0.25">
      <c r="A387" s="5" t="s">
        <v>249</v>
      </c>
      <c r="B387" s="5" t="s">
        <v>195</v>
      </c>
      <c r="C387" s="5">
        <v>10</v>
      </c>
      <c r="D387" s="16">
        <v>129755.61</v>
      </c>
      <c r="E387" s="16">
        <v>0</v>
      </c>
      <c r="F387" s="16">
        <f t="shared" si="10"/>
        <v>129755.61</v>
      </c>
      <c r="G387" s="16">
        <f t="shared" si="11"/>
        <v>12975.561</v>
      </c>
    </row>
    <row r="388" spans="1:7" x14ac:dyDescent="0.25">
      <c r="A388" s="5" t="s">
        <v>50</v>
      </c>
      <c r="B388" s="5" t="s">
        <v>18</v>
      </c>
      <c r="C388" s="5">
        <v>6</v>
      </c>
      <c r="D388" s="16">
        <v>129191.29999999999</v>
      </c>
      <c r="E388" s="16">
        <v>0</v>
      </c>
      <c r="F388" s="16">
        <f t="shared" ref="F388:F451" si="12">D388+E388</f>
        <v>129191.29999999999</v>
      </c>
      <c r="G388" s="16">
        <f t="shared" ref="G388:G451" si="13">F388/C388</f>
        <v>21531.883333333331</v>
      </c>
    </row>
    <row r="389" spans="1:7" x14ac:dyDescent="0.25">
      <c r="A389" s="5" t="s">
        <v>250</v>
      </c>
      <c r="B389" s="5" t="s">
        <v>195</v>
      </c>
      <c r="C389" s="5">
        <v>4</v>
      </c>
      <c r="D389" s="16">
        <v>127277</v>
      </c>
      <c r="E389" s="16">
        <v>0</v>
      </c>
      <c r="F389" s="16">
        <f t="shared" si="12"/>
        <v>127277</v>
      </c>
      <c r="G389" s="16">
        <f t="shared" si="13"/>
        <v>31819.25</v>
      </c>
    </row>
    <row r="390" spans="1:7" x14ac:dyDescent="0.25">
      <c r="A390" s="5" t="s">
        <v>251</v>
      </c>
      <c r="B390" s="5" t="s">
        <v>195</v>
      </c>
      <c r="C390" s="5">
        <v>2</v>
      </c>
      <c r="D390" s="16">
        <v>127042.49</v>
      </c>
      <c r="E390" s="16">
        <v>0</v>
      </c>
      <c r="F390" s="16">
        <f t="shared" si="12"/>
        <v>127042.49</v>
      </c>
      <c r="G390" s="16">
        <f t="shared" si="13"/>
        <v>63521.245000000003</v>
      </c>
    </row>
    <row r="391" spans="1:7" x14ac:dyDescent="0.25">
      <c r="A391" s="5" t="s">
        <v>518</v>
      </c>
      <c r="B391" s="5" t="s">
        <v>429</v>
      </c>
      <c r="C391" s="5">
        <v>4</v>
      </c>
      <c r="D391" s="16">
        <v>127041.51999999999</v>
      </c>
      <c r="E391" s="16">
        <v>0</v>
      </c>
      <c r="F391" s="16">
        <f t="shared" si="12"/>
        <v>127041.51999999999</v>
      </c>
      <c r="G391" s="16">
        <f t="shared" si="13"/>
        <v>31760.379999999997</v>
      </c>
    </row>
    <row r="392" spans="1:7" x14ac:dyDescent="0.25">
      <c r="A392" s="5" t="s">
        <v>519</v>
      </c>
      <c r="B392" s="5" t="s">
        <v>429</v>
      </c>
      <c r="C392" s="5">
        <v>4</v>
      </c>
      <c r="D392" s="16">
        <v>126885.5</v>
      </c>
      <c r="E392" s="16">
        <v>0</v>
      </c>
      <c r="F392" s="16">
        <f t="shared" si="12"/>
        <v>126885.5</v>
      </c>
      <c r="G392" s="16">
        <f t="shared" si="13"/>
        <v>31721.375</v>
      </c>
    </row>
    <row r="393" spans="1:7" x14ac:dyDescent="0.25">
      <c r="A393" s="5" t="s">
        <v>400</v>
      </c>
      <c r="B393" s="5" t="s">
        <v>427</v>
      </c>
      <c r="C393" s="5">
        <v>9</v>
      </c>
      <c r="D393" s="16">
        <v>123731.68</v>
      </c>
      <c r="E393" s="16">
        <v>0</v>
      </c>
      <c r="F393" s="16">
        <f t="shared" si="12"/>
        <v>123731.68</v>
      </c>
      <c r="G393" s="16">
        <f t="shared" si="13"/>
        <v>13747.964444444444</v>
      </c>
    </row>
    <row r="394" spans="1:7" x14ac:dyDescent="0.25">
      <c r="A394" s="5" t="s">
        <v>51</v>
      </c>
      <c r="B394" s="5" t="s">
        <v>18</v>
      </c>
      <c r="C394" s="5">
        <v>13</v>
      </c>
      <c r="D394" s="16">
        <v>123591.25</v>
      </c>
      <c r="E394" s="16">
        <v>50</v>
      </c>
      <c r="F394" s="16">
        <f t="shared" si="12"/>
        <v>123641.25</v>
      </c>
      <c r="G394" s="16">
        <f t="shared" si="13"/>
        <v>9510.8653846153848</v>
      </c>
    </row>
    <row r="395" spans="1:7" x14ac:dyDescent="0.25">
      <c r="A395" s="5" t="s">
        <v>52</v>
      </c>
      <c r="B395" s="5" t="s">
        <v>18</v>
      </c>
      <c r="C395" s="5">
        <v>3</v>
      </c>
      <c r="D395" s="16">
        <v>122546.96</v>
      </c>
      <c r="E395" s="16">
        <v>0</v>
      </c>
      <c r="F395" s="16">
        <f t="shared" si="12"/>
        <v>122546.96</v>
      </c>
      <c r="G395" s="16">
        <f t="shared" si="13"/>
        <v>40848.986666666671</v>
      </c>
    </row>
    <row r="396" spans="1:7" x14ac:dyDescent="0.25">
      <c r="A396" s="5" t="s">
        <v>252</v>
      </c>
      <c r="B396" s="5" t="s">
        <v>195</v>
      </c>
      <c r="C396" s="5">
        <v>8</v>
      </c>
      <c r="D396" s="16">
        <v>121636</v>
      </c>
      <c r="E396" s="16">
        <v>0</v>
      </c>
      <c r="F396" s="16">
        <f t="shared" si="12"/>
        <v>121636</v>
      </c>
      <c r="G396" s="16">
        <f t="shared" si="13"/>
        <v>15204.5</v>
      </c>
    </row>
    <row r="397" spans="1:7" x14ac:dyDescent="0.25">
      <c r="A397" s="5" t="s">
        <v>148</v>
      </c>
      <c r="B397" s="5" t="s">
        <v>175</v>
      </c>
      <c r="C397" s="5">
        <v>2</v>
      </c>
      <c r="D397" s="16">
        <v>120500</v>
      </c>
      <c r="E397" s="16">
        <v>0</v>
      </c>
      <c r="F397" s="16">
        <f t="shared" si="12"/>
        <v>120500</v>
      </c>
      <c r="G397" s="16">
        <f t="shared" si="13"/>
        <v>60250</v>
      </c>
    </row>
    <row r="398" spans="1:7" x14ac:dyDescent="0.25">
      <c r="A398" s="5" t="s">
        <v>149</v>
      </c>
      <c r="B398" s="5" t="s">
        <v>175</v>
      </c>
      <c r="C398" s="5">
        <v>3</v>
      </c>
      <c r="D398" s="16">
        <v>120325.14</v>
      </c>
      <c r="E398" s="16">
        <v>0</v>
      </c>
      <c r="F398" s="16">
        <f t="shared" si="12"/>
        <v>120325.14</v>
      </c>
      <c r="G398" s="16">
        <f t="shared" si="13"/>
        <v>40108.379999999997</v>
      </c>
    </row>
    <row r="399" spans="1:7" x14ac:dyDescent="0.25">
      <c r="A399" s="5" t="s">
        <v>392</v>
      </c>
      <c r="B399" s="5" t="s">
        <v>427</v>
      </c>
      <c r="C399" s="5">
        <v>2</v>
      </c>
      <c r="D399" s="16">
        <v>119010</v>
      </c>
      <c r="E399" s="16">
        <v>0</v>
      </c>
      <c r="F399" s="16">
        <f t="shared" si="12"/>
        <v>119010</v>
      </c>
      <c r="G399" s="16">
        <f t="shared" si="13"/>
        <v>59505</v>
      </c>
    </row>
    <row r="400" spans="1:7" x14ac:dyDescent="0.25">
      <c r="A400" s="5" t="s">
        <v>520</v>
      </c>
      <c r="B400" s="5" t="s">
        <v>429</v>
      </c>
      <c r="C400" s="5">
        <v>1</v>
      </c>
      <c r="D400" s="16">
        <v>118423.2</v>
      </c>
      <c r="E400" s="16">
        <v>0</v>
      </c>
      <c r="F400" s="16">
        <f t="shared" si="12"/>
        <v>118423.2</v>
      </c>
      <c r="G400" s="16">
        <f t="shared" si="13"/>
        <v>118423.2</v>
      </c>
    </row>
    <row r="401" spans="1:7" x14ac:dyDescent="0.25">
      <c r="A401" s="5" t="s">
        <v>193</v>
      </c>
      <c r="B401" s="5" t="s">
        <v>178</v>
      </c>
      <c r="C401" s="5">
        <v>2</v>
      </c>
      <c r="D401" s="16">
        <v>116426.06</v>
      </c>
      <c r="E401" s="16">
        <v>0</v>
      </c>
      <c r="F401" s="16">
        <f t="shared" si="12"/>
        <v>116426.06</v>
      </c>
      <c r="G401" s="16">
        <f t="shared" si="13"/>
        <v>58213.03</v>
      </c>
    </row>
    <row r="402" spans="1:7" x14ac:dyDescent="0.25">
      <c r="A402" s="5" t="s">
        <v>253</v>
      </c>
      <c r="B402" s="5" t="s">
        <v>195</v>
      </c>
      <c r="C402" s="5">
        <v>19</v>
      </c>
      <c r="D402" s="16">
        <v>115668.36</v>
      </c>
      <c r="E402" s="16">
        <v>0</v>
      </c>
      <c r="F402" s="16">
        <f t="shared" si="12"/>
        <v>115668.36</v>
      </c>
      <c r="G402" s="16">
        <f t="shared" si="13"/>
        <v>6087.8084210526313</v>
      </c>
    </row>
    <row r="403" spans="1:7" x14ac:dyDescent="0.25">
      <c r="A403" s="5" t="s">
        <v>254</v>
      </c>
      <c r="B403" s="5" t="s">
        <v>195</v>
      </c>
      <c r="C403" s="5">
        <v>8</v>
      </c>
      <c r="D403" s="16">
        <v>114321.83</v>
      </c>
      <c r="E403" s="16">
        <v>0</v>
      </c>
      <c r="F403" s="16">
        <f t="shared" si="12"/>
        <v>114321.83</v>
      </c>
      <c r="G403" s="16">
        <f t="shared" si="13"/>
        <v>14290.22875</v>
      </c>
    </row>
    <row r="404" spans="1:7" x14ac:dyDescent="0.25">
      <c r="A404" s="5" t="s">
        <v>150</v>
      </c>
      <c r="B404" s="5" t="s">
        <v>175</v>
      </c>
      <c r="C404" s="5">
        <v>6</v>
      </c>
      <c r="D404" s="16">
        <v>114252.5</v>
      </c>
      <c r="E404" s="16">
        <v>0</v>
      </c>
      <c r="F404" s="16">
        <f t="shared" si="12"/>
        <v>114252.5</v>
      </c>
      <c r="G404" s="16">
        <f t="shared" si="13"/>
        <v>19042.083333333332</v>
      </c>
    </row>
    <row r="405" spans="1:7" x14ac:dyDescent="0.25">
      <c r="A405" s="5" t="s">
        <v>151</v>
      </c>
      <c r="B405" s="5" t="s">
        <v>175</v>
      </c>
      <c r="C405" s="5">
        <v>3</v>
      </c>
      <c r="D405" s="16">
        <v>112399.98999999999</v>
      </c>
      <c r="E405" s="16">
        <v>0</v>
      </c>
      <c r="F405" s="16">
        <f t="shared" si="12"/>
        <v>112399.98999999999</v>
      </c>
      <c r="G405" s="16">
        <f t="shared" si="13"/>
        <v>37466.66333333333</v>
      </c>
    </row>
    <row r="406" spans="1:7" x14ac:dyDescent="0.25">
      <c r="A406" s="5" t="s">
        <v>521</v>
      </c>
      <c r="B406" s="5" t="s">
        <v>429</v>
      </c>
      <c r="C406" s="5">
        <v>3</v>
      </c>
      <c r="D406" s="16">
        <v>112242.67</v>
      </c>
      <c r="E406" s="16">
        <v>0</v>
      </c>
      <c r="F406" s="16">
        <f t="shared" si="12"/>
        <v>112242.67</v>
      </c>
      <c r="G406" s="16">
        <f t="shared" si="13"/>
        <v>37414.223333333335</v>
      </c>
    </row>
    <row r="407" spans="1:7" x14ac:dyDescent="0.25">
      <c r="A407" s="5" t="s">
        <v>522</v>
      </c>
      <c r="B407" s="5" t="s">
        <v>429</v>
      </c>
      <c r="C407" s="5">
        <v>4</v>
      </c>
      <c r="D407" s="16">
        <v>109737.47</v>
      </c>
      <c r="E407" s="16">
        <v>0</v>
      </c>
      <c r="F407" s="16">
        <f t="shared" si="12"/>
        <v>109737.47</v>
      </c>
      <c r="G407" s="16">
        <f t="shared" si="13"/>
        <v>27434.3675</v>
      </c>
    </row>
    <row r="408" spans="1:7" x14ac:dyDescent="0.25">
      <c r="A408" s="5" t="s">
        <v>152</v>
      </c>
      <c r="B408" s="5" t="s">
        <v>175</v>
      </c>
      <c r="C408" s="5">
        <v>3</v>
      </c>
      <c r="D408" s="16">
        <v>107218</v>
      </c>
      <c r="E408" s="16">
        <v>0</v>
      </c>
      <c r="F408" s="16">
        <f t="shared" si="12"/>
        <v>107218</v>
      </c>
      <c r="G408" s="16">
        <f t="shared" si="13"/>
        <v>35739.333333333336</v>
      </c>
    </row>
    <row r="409" spans="1:7" x14ac:dyDescent="0.25">
      <c r="A409" s="5" t="s">
        <v>255</v>
      </c>
      <c r="B409" s="5" t="s">
        <v>195</v>
      </c>
      <c r="C409" s="5">
        <v>4</v>
      </c>
      <c r="D409" s="16">
        <v>101995</v>
      </c>
      <c r="E409" s="16">
        <v>0</v>
      </c>
      <c r="F409" s="16">
        <f t="shared" si="12"/>
        <v>101995</v>
      </c>
      <c r="G409" s="16">
        <f t="shared" si="13"/>
        <v>25498.75</v>
      </c>
    </row>
    <row r="410" spans="1:7" x14ac:dyDescent="0.25">
      <c r="A410" s="5" t="s">
        <v>256</v>
      </c>
      <c r="B410" s="5" t="s">
        <v>195</v>
      </c>
      <c r="C410" s="5">
        <v>1</v>
      </c>
      <c r="D410" s="16">
        <v>100000</v>
      </c>
      <c r="E410" s="16">
        <v>0</v>
      </c>
      <c r="F410" s="16">
        <f t="shared" si="12"/>
        <v>100000</v>
      </c>
      <c r="G410" s="16">
        <f t="shared" si="13"/>
        <v>100000</v>
      </c>
    </row>
    <row r="411" spans="1:7" x14ac:dyDescent="0.25">
      <c r="A411" s="5" t="s">
        <v>523</v>
      </c>
      <c r="B411" s="5" t="s">
        <v>429</v>
      </c>
      <c r="C411" s="5">
        <v>1</v>
      </c>
      <c r="D411" s="16">
        <v>99480</v>
      </c>
      <c r="E411" s="16">
        <v>0</v>
      </c>
      <c r="F411" s="16">
        <f t="shared" si="12"/>
        <v>99480</v>
      </c>
      <c r="G411" s="16">
        <f t="shared" si="13"/>
        <v>99480</v>
      </c>
    </row>
    <row r="412" spans="1:7" x14ac:dyDescent="0.25">
      <c r="A412" s="5" t="s">
        <v>524</v>
      </c>
      <c r="B412" s="5" t="s">
        <v>429</v>
      </c>
      <c r="C412" s="5">
        <v>3</v>
      </c>
      <c r="D412" s="16">
        <v>95731.89</v>
      </c>
      <c r="E412" s="16">
        <v>0</v>
      </c>
      <c r="F412" s="16">
        <f t="shared" si="12"/>
        <v>95731.89</v>
      </c>
      <c r="G412" s="16">
        <f t="shared" si="13"/>
        <v>31910.63</v>
      </c>
    </row>
    <row r="413" spans="1:7" x14ac:dyDescent="0.25">
      <c r="A413" s="5" t="s">
        <v>153</v>
      </c>
      <c r="B413" s="5" t="s">
        <v>175</v>
      </c>
      <c r="C413" s="5">
        <v>3</v>
      </c>
      <c r="D413" s="16">
        <v>94303</v>
      </c>
      <c r="E413" s="16">
        <v>0</v>
      </c>
      <c r="F413" s="16">
        <f t="shared" si="12"/>
        <v>94303</v>
      </c>
      <c r="G413" s="16">
        <f t="shared" si="13"/>
        <v>31434.333333333332</v>
      </c>
    </row>
    <row r="414" spans="1:7" x14ac:dyDescent="0.25">
      <c r="A414" s="5" t="s">
        <v>411</v>
      </c>
      <c r="B414" s="5" t="s">
        <v>427</v>
      </c>
      <c r="C414" s="5">
        <v>2</v>
      </c>
      <c r="D414" s="16">
        <v>92999</v>
      </c>
      <c r="E414" s="16">
        <v>0</v>
      </c>
      <c r="F414" s="16">
        <f t="shared" si="12"/>
        <v>92999</v>
      </c>
      <c r="G414" s="16">
        <f t="shared" si="13"/>
        <v>46499.5</v>
      </c>
    </row>
    <row r="415" spans="1:7" x14ac:dyDescent="0.25">
      <c r="A415" s="5" t="s">
        <v>257</v>
      </c>
      <c r="B415" s="5" t="s">
        <v>195</v>
      </c>
      <c r="C415" s="5">
        <v>2</v>
      </c>
      <c r="D415" s="16">
        <v>92953.53</v>
      </c>
      <c r="E415" s="16">
        <v>0</v>
      </c>
      <c r="F415" s="16">
        <f t="shared" si="12"/>
        <v>92953.53</v>
      </c>
      <c r="G415" s="16">
        <f t="shared" si="13"/>
        <v>46476.764999999999</v>
      </c>
    </row>
    <row r="416" spans="1:7" x14ac:dyDescent="0.25">
      <c r="A416" s="5" t="s">
        <v>525</v>
      </c>
      <c r="B416" s="5" t="s">
        <v>429</v>
      </c>
      <c r="C416" s="5">
        <v>1</v>
      </c>
      <c r="D416" s="16">
        <v>91687.56</v>
      </c>
      <c r="E416" s="16">
        <v>0</v>
      </c>
      <c r="F416" s="16">
        <f t="shared" si="12"/>
        <v>91687.56</v>
      </c>
      <c r="G416" s="16">
        <f t="shared" si="13"/>
        <v>91687.56</v>
      </c>
    </row>
    <row r="417" spans="1:7" x14ac:dyDescent="0.25">
      <c r="A417" s="5" t="s">
        <v>258</v>
      </c>
      <c r="B417" s="5" t="s">
        <v>195</v>
      </c>
      <c r="C417" s="5">
        <v>3</v>
      </c>
      <c r="D417" s="16">
        <v>87629.01999999999</v>
      </c>
      <c r="E417" s="16">
        <v>0</v>
      </c>
      <c r="F417" s="16">
        <f t="shared" si="12"/>
        <v>87629.01999999999</v>
      </c>
      <c r="G417" s="16">
        <f t="shared" si="13"/>
        <v>29209.673333333329</v>
      </c>
    </row>
    <row r="418" spans="1:7" x14ac:dyDescent="0.25">
      <c r="A418" s="5" t="s">
        <v>526</v>
      </c>
      <c r="B418" s="5" t="s">
        <v>429</v>
      </c>
      <c r="C418" s="5">
        <v>12</v>
      </c>
      <c r="D418" s="16">
        <v>87390.28</v>
      </c>
      <c r="E418" s="16">
        <v>0</v>
      </c>
      <c r="F418" s="16">
        <f t="shared" si="12"/>
        <v>87390.28</v>
      </c>
      <c r="G418" s="16">
        <f t="shared" si="13"/>
        <v>7282.5233333333335</v>
      </c>
    </row>
    <row r="419" spans="1:7" x14ac:dyDescent="0.25">
      <c r="A419" s="5" t="s">
        <v>527</v>
      </c>
      <c r="B419" s="5" t="s">
        <v>429</v>
      </c>
      <c r="C419" s="5">
        <v>4</v>
      </c>
      <c r="D419" s="16">
        <v>86262.18</v>
      </c>
      <c r="E419" s="16">
        <v>0</v>
      </c>
      <c r="F419" s="16">
        <f t="shared" si="12"/>
        <v>86262.18</v>
      </c>
      <c r="G419" s="16">
        <f t="shared" si="13"/>
        <v>21565.544999999998</v>
      </c>
    </row>
    <row r="420" spans="1:7" x14ac:dyDescent="0.25">
      <c r="A420" s="5" t="s">
        <v>259</v>
      </c>
      <c r="B420" s="5" t="s">
        <v>195</v>
      </c>
      <c r="C420" s="5">
        <v>4</v>
      </c>
      <c r="D420" s="16">
        <v>85937.4</v>
      </c>
      <c r="E420" s="16">
        <v>0</v>
      </c>
      <c r="F420" s="16">
        <f t="shared" si="12"/>
        <v>85937.4</v>
      </c>
      <c r="G420" s="16">
        <f t="shared" si="13"/>
        <v>21484.35</v>
      </c>
    </row>
    <row r="421" spans="1:7" x14ac:dyDescent="0.25">
      <c r="A421" s="5" t="s">
        <v>154</v>
      </c>
      <c r="B421" s="5" t="s">
        <v>175</v>
      </c>
      <c r="C421" s="5">
        <v>3</v>
      </c>
      <c r="D421" s="16">
        <v>84730</v>
      </c>
      <c r="E421" s="16">
        <v>0</v>
      </c>
      <c r="F421" s="16">
        <f t="shared" si="12"/>
        <v>84730</v>
      </c>
      <c r="G421" s="16">
        <f t="shared" si="13"/>
        <v>28243.333333333332</v>
      </c>
    </row>
    <row r="422" spans="1:7" x14ac:dyDescent="0.25">
      <c r="A422" s="5" t="s">
        <v>528</v>
      </c>
      <c r="B422" s="5" t="s">
        <v>429</v>
      </c>
      <c r="C422" s="5">
        <v>3</v>
      </c>
      <c r="D422" s="16">
        <v>84143</v>
      </c>
      <c r="E422" s="16">
        <v>0</v>
      </c>
      <c r="F422" s="16">
        <f t="shared" si="12"/>
        <v>84143</v>
      </c>
      <c r="G422" s="16">
        <f t="shared" si="13"/>
        <v>28047.666666666668</v>
      </c>
    </row>
    <row r="423" spans="1:7" x14ac:dyDescent="0.25">
      <c r="A423" s="5" t="s">
        <v>260</v>
      </c>
      <c r="B423" s="5" t="s">
        <v>195</v>
      </c>
      <c r="C423" s="5">
        <v>2</v>
      </c>
      <c r="D423" s="16">
        <v>83999.98</v>
      </c>
      <c r="E423" s="16">
        <v>0</v>
      </c>
      <c r="F423" s="16">
        <f t="shared" si="12"/>
        <v>83999.98</v>
      </c>
      <c r="G423" s="16">
        <f t="shared" si="13"/>
        <v>41999.99</v>
      </c>
    </row>
    <row r="424" spans="1:7" x14ac:dyDescent="0.25">
      <c r="A424" s="5" t="s">
        <v>261</v>
      </c>
      <c r="B424" s="5" t="s">
        <v>195</v>
      </c>
      <c r="C424" s="5">
        <v>9</v>
      </c>
      <c r="D424" s="16">
        <v>82119.73</v>
      </c>
      <c r="E424" s="16">
        <v>0</v>
      </c>
      <c r="F424" s="16">
        <f t="shared" si="12"/>
        <v>82119.73</v>
      </c>
      <c r="G424" s="16">
        <f t="shared" si="13"/>
        <v>9124.4144444444446</v>
      </c>
    </row>
    <row r="425" spans="1:7" x14ac:dyDescent="0.25">
      <c r="A425" s="5" t="s">
        <v>53</v>
      </c>
      <c r="B425" s="5" t="s">
        <v>18</v>
      </c>
      <c r="C425" s="5">
        <v>2</v>
      </c>
      <c r="D425" s="16">
        <v>82000</v>
      </c>
      <c r="E425" s="16">
        <v>0</v>
      </c>
      <c r="F425" s="16">
        <f t="shared" si="12"/>
        <v>82000</v>
      </c>
      <c r="G425" s="16">
        <f t="shared" si="13"/>
        <v>41000</v>
      </c>
    </row>
    <row r="426" spans="1:7" x14ac:dyDescent="0.25">
      <c r="A426" s="5" t="s">
        <v>262</v>
      </c>
      <c r="B426" s="5" t="s">
        <v>195</v>
      </c>
      <c r="C426" s="5">
        <v>1</v>
      </c>
      <c r="D426" s="16">
        <v>80807.48</v>
      </c>
      <c r="E426" s="16">
        <v>0</v>
      </c>
      <c r="F426" s="16">
        <f t="shared" si="12"/>
        <v>80807.48</v>
      </c>
      <c r="G426" s="16">
        <f t="shared" si="13"/>
        <v>80807.48</v>
      </c>
    </row>
    <row r="427" spans="1:7" x14ac:dyDescent="0.25">
      <c r="A427" s="5" t="s">
        <v>54</v>
      </c>
      <c r="B427" s="5" t="s">
        <v>18</v>
      </c>
      <c r="C427" s="5">
        <v>2</v>
      </c>
      <c r="D427" s="16">
        <v>80610.25</v>
      </c>
      <c r="E427" s="16">
        <v>0</v>
      </c>
      <c r="F427" s="16">
        <f t="shared" si="12"/>
        <v>80610.25</v>
      </c>
      <c r="G427" s="16">
        <f t="shared" si="13"/>
        <v>40305.125</v>
      </c>
    </row>
    <row r="428" spans="1:7" x14ac:dyDescent="0.25">
      <c r="A428" s="5" t="s">
        <v>529</v>
      </c>
      <c r="B428" s="5" t="s">
        <v>429</v>
      </c>
      <c r="C428" s="5">
        <v>5</v>
      </c>
      <c r="D428" s="16">
        <v>59438</v>
      </c>
      <c r="E428" s="16">
        <v>18000</v>
      </c>
      <c r="F428" s="16">
        <f t="shared" si="12"/>
        <v>77438</v>
      </c>
      <c r="G428" s="16">
        <f t="shared" si="13"/>
        <v>15487.6</v>
      </c>
    </row>
    <row r="429" spans="1:7" x14ac:dyDescent="0.25">
      <c r="A429" s="5" t="s">
        <v>155</v>
      </c>
      <c r="B429" s="5" t="s">
        <v>175</v>
      </c>
      <c r="C429" s="5">
        <v>6</v>
      </c>
      <c r="D429" s="16">
        <v>76757.3</v>
      </c>
      <c r="E429" s="16">
        <v>0</v>
      </c>
      <c r="F429" s="16">
        <f t="shared" si="12"/>
        <v>76757.3</v>
      </c>
      <c r="G429" s="16">
        <f t="shared" si="13"/>
        <v>12792.883333333333</v>
      </c>
    </row>
    <row r="430" spans="1:7" x14ac:dyDescent="0.25">
      <c r="A430" s="5" t="s">
        <v>263</v>
      </c>
      <c r="B430" s="5" t="s">
        <v>195</v>
      </c>
      <c r="C430" s="5">
        <v>15</v>
      </c>
      <c r="D430" s="16">
        <v>74527.049999999988</v>
      </c>
      <c r="E430" s="16">
        <v>0</v>
      </c>
      <c r="F430" s="16">
        <f t="shared" si="12"/>
        <v>74527.049999999988</v>
      </c>
      <c r="G430" s="16">
        <f t="shared" si="13"/>
        <v>4968.4699999999993</v>
      </c>
    </row>
    <row r="431" spans="1:7" x14ac:dyDescent="0.25">
      <c r="A431" s="5" t="s">
        <v>530</v>
      </c>
      <c r="B431" s="5" t="s">
        <v>429</v>
      </c>
      <c r="C431" s="5">
        <v>1</v>
      </c>
      <c r="D431" s="16">
        <v>74500</v>
      </c>
      <c r="E431" s="16">
        <v>0</v>
      </c>
      <c r="F431" s="16">
        <f t="shared" si="12"/>
        <v>74500</v>
      </c>
      <c r="G431" s="16">
        <f t="shared" si="13"/>
        <v>74500</v>
      </c>
    </row>
    <row r="432" spans="1:7" x14ac:dyDescent="0.25">
      <c r="A432" s="5" t="s">
        <v>371</v>
      </c>
      <c r="B432" s="5" t="s">
        <v>427</v>
      </c>
      <c r="C432" s="5">
        <v>2</v>
      </c>
      <c r="D432" s="16">
        <v>74097</v>
      </c>
      <c r="E432" s="16">
        <v>0</v>
      </c>
      <c r="F432" s="16">
        <f t="shared" si="12"/>
        <v>74097</v>
      </c>
      <c r="G432" s="16">
        <f t="shared" si="13"/>
        <v>37048.5</v>
      </c>
    </row>
    <row r="433" spans="1:7" x14ac:dyDescent="0.25">
      <c r="A433" s="5" t="s">
        <v>6</v>
      </c>
      <c r="B433" s="5" t="s">
        <v>15</v>
      </c>
      <c r="C433" s="5">
        <v>2</v>
      </c>
      <c r="D433" s="16">
        <v>73590</v>
      </c>
      <c r="E433" s="16">
        <v>0</v>
      </c>
      <c r="F433" s="16">
        <f t="shared" si="12"/>
        <v>73590</v>
      </c>
      <c r="G433" s="16">
        <f t="shared" si="13"/>
        <v>36795</v>
      </c>
    </row>
    <row r="434" spans="1:7" x14ac:dyDescent="0.25">
      <c r="A434" s="5" t="s">
        <v>264</v>
      </c>
      <c r="B434" s="5" t="s">
        <v>195</v>
      </c>
      <c r="C434" s="5">
        <v>1</v>
      </c>
      <c r="D434" s="16">
        <v>72726.179999999993</v>
      </c>
      <c r="E434" s="16">
        <v>0</v>
      </c>
      <c r="F434" s="16">
        <f t="shared" si="12"/>
        <v>72726.179999999993</v>
      </c>
      <c r="G434" s="16">
        <f t="shared" si="13"/>
        <v>72726.179999999993</v>
      </c>
    </row>
    <row r="435" spans="1:7" x14ac:dyDescent="0.25">
      <c r="A435" s="5" t="s">
        <v>156</v>
      </c>
      <c r="B435" s="5" t="s">
        <v>175</v>
      </c>
      <c r="C435" s="5">
        <v>13</v>
      </c>
      <c r="D435" s="16">
        <v>71069.399999999994</v>
      </c>
      <c r="E435" s="16">
        <v>0</v>
      </c>
      <c r="F435" s="16">
        <f t="shared" si="12"/>
        <v>71069.399999999994</v>
      </c>
      <c r="G435" s="16">
        <f t="shared" si="13"/>
        <v>5466.876923076923</v>
      </c>
    </row>
    <row r="436" spans="1:7" x14ac:dyDescent="0.25">
      <c r="A436" s="5" t="s">
        <v>157</v>
      </c>
      <c r="B436" s="5" t="s">
        <v>175</v>
      </c>
      <c r="C436" s="5">
        <v>2</v>
      </c>
      <c r="D436" s="16">
        <v>70680</v>
      </c>
      <c r="E436" s="16">
        <v>0</v>
      </c>
      <c r="F436" s="16">
        <f t="shared" si="12"/>
        <v>70680</v>
      </c>
      <c r="G436" s="16">
        <f t="shared" si="13"/>
        <v>35340</v>
      </c>
    </row>
    <row r="437" spans="1:7" x14ac:dyDescent="0.25">
      <c r="A437" s="5" t="s">
        <v>415</v>
      </c>
      <c r="B437" s="5" t="s">
        <v>427</v>
      </c>
      <c r="C437" s="5">
        <v>1</v>
      </c>
      <c r="D437" s="16">
        <v>68836</v>
      </c>
      <c r="E437" s="16">
        <v>0</v>
      </c>
      <c r="F437" s="16">
        <f t="shared" si="12"/>
        <v>68836</v>
      </c>
      <c r="G437" s="16">
        <f t="shared" si="13"/>
        <v>68836</v>
      </c>
    </row>
    <row r="438" spans="1:7" x14ac:dyDescent="0.25">
      <c r="A438" s="5" t="s">
        <v>531</v>
      </c>
      <c r="B438" s="5" t="s">
        <v>429</v>
      </c>
      <c r="C438" s="5">
        <v>2</v>
      </c>
      <c r="D438" s="16">
        <v>67100</v>
      </c>
      <c r="E438" s="16">
        <v>0</v>
      </c>
      <c r="F438" s="16">
        <f t="shared" si="12"/>
        <v>67100</v>
      </c>
      <c r="G438" s="16">
        <f t="shared" si="13"/>
        <v>33550</v>
      </c>
    </row>
    <row r="439" spans="1:7" x14ac:dyDescent="0.25">
      <c r="A439" s="5" t="s">
        <v>158</v>
      </c>
      <c r="B439" s="5" t="s">
        <v>175</v>
      </c>
      <c r="C439" s="5">
        <v>3</v>
      </c>
      <c r="D439" s="16">
        <v>66004</v>
      </c>
      <c r="E439" s="16">
        <v>0</v>
      </c>
      <c r="F439" s="16">
        <f t="shared" si="12"/>
        <v>66004</v>
      </c>
      <c r="G439" s="16">
        <f t="shared" si="13"/>
        <v>22001.333333333332</v>
      </c>
    </row>
    <row r="440" spans="1:7" x14ac:dyDescent="0.25">
      <c r="A440" s="5" t="s">
        <v>7</v>
      </c>
      <c r="B440" s="5" t="s">
        <v>15</v>
      </c>
      <c r="C440" s="5">
        <v>2</v>
      </c>
      <c r="D440" s="16">
        <v>65697.179999999993</v>
      </c>
      <c r="E440" s="16">
        <v>0</v>
      </c>
      <c r="F440" s="16">
        <f t="shared" si="12"/>
        <v>65697.179999999993</v>
      </c>
      <c r="G440" s="16">
        <f t="shared" si="13"/>
        <v>32848.589999999997</v>
      </c>
    </row>
    <row r="441" spans="1:7" x14ac:dyDescent="0.25">
      <c r="A441" s="5" t="s">
        <v>159</v>
      </c>
      <c r="B441" s="5" t="s">
        <v>175</v>
      </c>
      <c r="C441" s="5">
        <v>2</v>
      </c>
      <c r="D441" s="16">
        <v>65559</v>
      </c>
      <c r="E441" s="16">
        <v>0</v>
      </c>
      <c r="F441" s="16">
        <f t="shared" si="12"/>
        <v>65559</v>
      </c>
      <c r="G441" s="16">
        <f t="shared" si="13"/>
        <v>32779.5</v>
      </c>
    </row>
    <row r="442" spans="1:7" x14ac:dyDescent="0.25">
      <c r="A442" s="5" t="s">
        <v>265</v>
      </c>
      <c r="B442" s="5" t="s">
        <v>195</v>
      </c>
      <c r="C442" s="5">
        <v>1</v>
      </c>
      <c r="D442" s="16">
        <v>64241.24</v>
      </c>
      <c r="E442" s="16">
        <v>0</v>
      </c>
      <c r="F442" s="16">
        <f t="shared" si="12"/>
        <v>64241.24</v>
      </c>
      <c r="G442" s="16">
        <f t="shared" si="13"/>
        <v>64241.24</v>
      </c>
    </row>
    <row r="443" spans="1:7" x14ac:dyDescent="0.25">
      <c r="A443" s="5" t="s">
        <v>266</v>
      </c>
      <c r="B443" s="5" t="s">
        <v>195</v>
      </c>
      <c r="C443" s="5">
        <v>2</v>
      </c>
      <c r="D443" s="16">
        <v>63486.400000000001</v>
      </c>
      <c r="E443" s="16">
        <v>0</v>
      </c>
      <c r="F443" s="16">
        <f t="shared" si="12"/>
        <v>63486.400000000001</v>
      </c>
      <c r="G443" s="16">
        <f t="shared" si="13"/>
        <v>31743.200000000001</v>
      </c>
    </row>
    <row r="444" spans="1:7" x14ac:dyDescent="0.25">
      <c r="A444" s="5" t="s">
        <v>267</v>
      </c>
      <c r="B444" s="5" t="s">
        <v>195</v>
      </c>
      <c r="C444" s="5">
        <v>1</v>
      </c>
      <c r="D444" s="16">
        <v>62496</v>
      </c>
      <c r="E444" s="16">
        <v>0</v>
      </c>
      <c r="F444" s="16">
        <f t="shared" si="12"/>
        <v>62496</v>
      </c>
      <c r="G444" s="16">
        <f t="shared" si="13"/>
        <v>62496</v>
      </c>
    </row>
    <row r="445" spans="1:7" x14ac:dyDescent="0.25">
      <c r="A445" s="5" t="s">
        <v>268</v>
      </c>
      <c r="B445" s="5" t="s">
        <v>195</v>
      </c>
      <c r="C445" s="5">
        <v>1</v>
      </c>
      <c r="D445" s="16">
        <v>62432</v>
      </c>
      <c r="E445" s="16">
        <v>0</v>
      </c>
      <c r="F445" s="16">
        <f t="shared" si="12"/>
        <v>62432</v>
      </c>
      <c r="G445" s="16">
        <f t="shared" si="13"/>
        <v>62432</v>
      </c>
    </row>
    <row r="446" spans="1:7" x14ac:dyDescent="0.25">
      <c r="A446" s="5" t="s">
        <v>160</v>
      </c>
      <c r="B446" s="5" t="s">
        <v>175</v>
      </c>
      <c r="C446" s="5">
        <v>2</v>
      </c>
      <c r="D446" s="16">
        <v>62091</v>
      </c>
      <c r="E446" s="16">
        <v>0</v>
      </c>
      <c r="F446" s="16">
        <f t="shared" si="12"/>
        <v>62091</v>
      </c>
      <c r="G446" s="16">
        <f t="shared" si="13"/>
        <v>31045.5</v>
      </c>
    </row>
    <row r="447" spans="1:7" x14ac:dyDescent="0.25">
      <c r="A447" s="5" t="s">
        <v>405</v>
      </c>
      <c r="B447" s="5" t="s">
        <v>427</v>
      </c>
      <c r="C447" s="5">
        <v>2</v>
      </c>
      <c r="D447" s="16">
        <v>62068</v>
      </c>
      <c r="E447" s="16">
        <v>0</v>
      </c>
      <c r="F447" s="16">
        <f t="shared" si="12"/>
        <v>62068</v>
      </c>
      <c r="G447" s="16">
        <f t="shared" si="13"/>
        <v>31034</v>
      </c>
    </row>
    <row r="448" spans="1:7" x14ac:dyDescent="0.25">
      <c r="A448" s="5" t="s">
        <v>161</v>
      </c>
      <c r="B448" s="5" t="s">
        <v>175</v>
      </c>
      <c r="C448" s="5">
        <v>2</v>
      </c>
      <c r="D448" s="16">
        <v>61786.99</v>
      </c>
      <c r="E448" s="16">
        <v>0</v>
      </c>
      <c r="F448" s="16">
        <f t="shared" si="12"/>
        <v>61786.99</v>
      </c>
      <c r="G448" s="16">
        <f t="shared" si="13"/>
        <v>30893.494999999999</v>
      </c>
    </row>
    <row r="449" spans="1:7" x14ac:dyDescent="0.25">
      <c r="A449" s="5" t="s">
        <v>55</v>
      </c>
      <c r="B449" s="5" t="s">
        <v>18</v>
      </c>
      <c r="C449" s="5">
        <v>7</v>
      </c>
      <c r="D449" s="16">
        <v>61668</v>
      </c>
      <c r="E449" s="16">
        <v>0</v>
      </c>
      <c r="F449" s="16">
        <f t="shared" si="12"/>
        <v>61668</v>
      </c>
      <c r="G449" s="16">
        <f t="shared" si="13"/>
        <v>8809.7142857142862</v>
      </c>
    </row>
    <row r="450" spans="1:7" x14ac:dyDescent="0.25">
      <c r="A450" s="5" t="s">
        <v>416</v>
      </c>
      <c r="B450" s="5" t="s">
        <v>427</v>
      </c>
      <c r="C450" s="5">
        <v>2</v>
      </c>
      <c r="D450" s="16">
        <v>59278</v>
      </c>
      <c r="E450" s="16">
        <v>0</v>
      </c>
      <c r="F450" s="16">
        <f t="shared" si="12"/>
        <v>59278</v>
      </c>
      <c r="G450" s="16">
        <f t="shared" si="13"/>
        <v>29639</v>
      </c>
    </row>
    <row r="451" spans="1:7" x14ac:dyDescent="0.25">
      <c r="A451" s="5" t="s">
        <v>532</v>
      </c>
      <c r="B451" s="5" t="s">
        <v>429</v>
      </c>
      <c r="C451" s="5">
        <v>3</v>
      </c>
      <c r="D451" s="16">
        <v>55996.18</v>
      </c>
      <c r="E451" s="16">
        <v>0</v>
      </c>
      <c r="F451" s="16">
        <f t="shared" si="12"/>
        <v>55996.18</v>
      </c>
      <c r="G451" s="16">
        <f t="shared" si="13"/>
        <v>18665.393333333333</v>
      </c>
    </row>
    <row r="452" spans="1:7" x14ac:dyDescent="0.25">
      <c r="A452" s="5" t="s">
        <v>533</v>
      </c>
      <c r="B452" s="5" t="s">
        <v>429</v>
      </c>
      <c r="C452" s="5">
        <v>2</v>
      </c>
      <c r="D452" s="16">
        <v>55954</v>
      </c>
      <c r="E452" s="16">
        <v>0</v>
      </c>
      <c r="F452" s="16">
        <f t="shared" ref="F452:F515" si="14">D452+E452</f>
        <v>55954</v>
      </c>
      <c r="G452" s="16">
        <f t="shared" ref="G452:G515" si="15">F452/C452</f>
        <v>27977</v>
      </c>
    </row>
    <row r="453" spans="1:7" x14ac:dyDescent="0.25">
      <c r="A453" s="5" t="s">
        <v>162</v>
      </c>
      <c r="B453" s="5" t="s">
        <v>175</v>
      </c>
      <c r="C453" s="5">
        <v>5</v>
      </c>
      <c r="D453" s="16">
        <v>54352.06</v>
      </c>
      <c r="E453" s="16">
        <v>0</v>
      </c>
      <c r="F453" s="16">
        <f t="shared" si="14"/>
        <v>54352.06</v>
      </c>
      <c r="G453" s="16">
        <f t="shared" si="15"/>
        <v>10870.412</v>
      </c>
    </row>
    <row r="454" spans="1:7" x14ac:dyDescent="0.25">
      <c r="A454" s="5" t="s">
        <v>412</v>
      </c>
      <c r="B454" s="5" t="s">
        <v>427</v>
      </c>
      <c r="C454" s="5">
        <v>1</v>
      </c>
      <c r="D454" s="16">
        <v>52800</v>
      </c>
      <c r="E454" s="16">
        <v>0</v>
      </c>
      <c r="F454" s="16">
        <f t="shared" si="14"/>
        <v>52800</v>
      </c>
      <c r="G454" s="16">
        <f t="shared" si="15"/>
        <v>52800</v>
      </c>
    </row>
    <row r="455" spans="1:7" x14ac:dyDescent="0.25">
      <c r="A455" s="5" t="s">
        <v>534</v>
      </c>
      <c r="B455" s="5" t="s">
        <v>429</v>
      </c>
      <c r="C455" s="5">
        <v>3</v>
      </c>
      <c r="D455" s="16">
        <v>52715.31</v>
      </c>
      <c r="E455" s="16">
        <v>0</v>
      </c>
      <c r="F455" s="16">
        <f t="shared" si="14"/>
        <v>52715.31</v>
      </c>
      <c r="G455" s="16">
        <f t="shared" si="15"/>
        <v>17571.77</v>
      </c>
    </row>
    <row r="456" spans="1:7" x14ac:dyDescent="0.25">
      <c r="A456" s="5" t="s">
        <v>269</v>
      </c>
      <c r="B456" s="5" t="s">
        <v>195</v>
      </c>
      <c r="C456" s="5">
        <v>2</v>
      </c>
      <c r="D456" s="16">
        <v>52119.45</v>
      </c>
      <c r="E456" s="16">
        <v>0</v>
      </c>
      <c r="F456" s="16">
        <f t="shared" si="14"/>
        <v>52119.45</v>
      </c>
      <c r="G456" s="16">
        <f t="shared" si="15"/>
        <v>26059.724999999999</v>
      </c>
    </row>
    <row r="457" spans="1:7" x14ac:dyDescent="0.25">
      <c r="A457" s="5" t="s">
        <v>8</v>
      </c>
      <c r="B457" s="5" t="s">
        <v>15</v>
      </c>
      <c r="C457" s="5">
        <v>17</v>
      </c>
      <c r="D457" s="16">
        <v>51412.070000000007</v>
      </c>
      <c r="E457" s="16">
        <v>0</v>
      </c>
      <c r="F457" s="16">
        <f t="shared" si="14"/>
        <v>51412.070000000007</v>
      </c>
      <c r="G457" s="16">
        <f t="shared" si="15"/>
        <v>3024.2394117647063</v>
      </c>
    </row>
    <row r="458" spans="1:7" x14ac:dyDescent="0.25">
      <c r="A458" s="5" t="s">
        <v>270</v>
      </c>
      <c r="B458" s="5" t="s">
        <v>195</v>
      </c>
      <c r="C458" s="5">
        <v>23</v>
      </c>
      <c r="D458" s="16">
        <v>51009.979999999996</v>
      </c>
      <c r="E458" s="16">
        <v>0</v>
      </c>
      <c r="F458" s="16">
        <f t="shared" si="14"/>
        <v>51009.979999999996</v>
      </c>
      <c r="G458" s="16">
        <f t="shared" si="15"/>
        <v>2217.8252173913042</v>
      </c>
    </row>
    <row r="459" spans="1:7" x14ac:dyDescent="0.25">
      <c r="A459" s="5" t="s">
        <v>271</v>
      </c>
      <c r="B459" s="5" t="s">
        <v>195</v>
      </c>
      <c r="C459" s="5">
        <v>17</v>
      </c>
      <c r="D459" s="16">
        <v>49882.13</v>
      </c>
      <c r="E459" s="16">
        <v>0</v>
      </c>
      <c r="F459" s="16">
        <f t="shared" si="14"/>
        <v>49882.13</v>
      </c>
      <c r="G459" s="16">
        <f t="shared" si="15"/>
        <v>2934.2429411764706</v>
      </c>
    </row>
    <row r="460" spans="1:7" x14ac:dyDescent="0.25">
      <c r="A460" s="5" t="s">
        <v>425</v>
      </c>
      <c r="B460" s="5" t="s">
        <v>427</v>
      </c>
      <c r="C460" s="5">
        <v>1</v>
      </c>
      <c r="D460" s="16">
        <v>48760</v>
      </c>
      <c r="E460" s="16">
        <v>0</v>
      </c>
      <c r="F460" s="16">
        <f t="shared" si="14"/>
        <v>48760</v>
      </c>
      <c r="G460" s="16">
        <f t="shared" si="15"/>
        <v>48760</v>
      </c>
    </row>
    <row r="461" spans="1:7" x14ac:dyDescent="0.25">
      <c r="A461" s="5" t="s">
        <v>272</v>
      </c>
      <c r="B461" s="5" t="s">
        <v>195</v>
      </c>
      <c r="C461" s="5">
        <v>2</v>
      </c>
      <c r="D461" s="16">
        <v>48111.89</v>
      </c>
      <c r="E461" s="16">
        <v>0</v>
      </c>
      <c r="F461" s="16">
        <f t="shared" si="14"/>
        <v>48111.89</v>
      </c>
      <c r="G461" s="16">
        <f t="shared" si="15"/>
        <v>24055.945</v>
      </c>
    </row>
    <row r="462" spans="1:7" x14ac:dyDescent="0.25">
      <c r="A462" s="5" t="s">
        <v>535</v>
      </c>
      <c r="B462" s="5" t="s">
        <v>429</v>
      </c>
      <c r="C462" s="5">
        <v>1</v>
      </c>
      <c r="D462" s="16">
        <v>44900</v>
      </c>
      <c r="E462" s="16">
        <v>0</v>
      </c>
      <c r="F462" s="16">
        <f t="shared" si="14"/>
        <v>44900</v>
      </c>
      <c r="G462" s="16">
        <f t="shared" si="15"/>
        <v>44900</v>
      </c>
    </row>
    <row r="463" spans="1:7" x14ac:dyDescent="0.25">
      <c r="A463" s="5" t="s">
        <v>273</v>
      </c>
      <c r="B463" s="5" t="s">
        <v>195</v>
      </c>
      <c r="C463" s="5">
        <v>2</v>
      </c>
      <c r="D463" s="16">
        <v>43179.39</v>
      </c>
      <c r="E463" s="16">
        <v>0</v>
      </c>
      <c r="F463" s="16">
        <f t="shared" si="14"/>
        <v>43179.39</v>
      </c>
      <c r="G463" s="16">
        <f t="shared" si="15"/>
        <v>21589.695</v>
      </c>
    </row>
    <row r="464" spans="1:7" x14ac:dyDescent="0.25">
      <c r="A464" s="5" t="s">
        <v>163</v>
      </c>
      <c r="B464" s="5" t="s">
        <v>175</v>
      </c>
      <c r="C464" s="5">
        <v>1</v>
      </c>
      <c r="D464" s="16">
        <v>41999.99</v>
      </c>
      <c r="E464" s="16">
        <v>0</v>
      </c>
      <c r="F464" s="16">
        <f t="shared" si="14"/>
        <v>41999.99</v>
      </c>
      <c r="G464" s="16">
        <f t="shared" si="15"/>
        <v>41999.99</v>
      </c>
    </row>
    <row r="465" spans="1:7" x14ac:dyDescent="0.25">
      <c r="A465" s="5" t="s">
        <v>274</v>
      </c>
      <c r="B465" s="5" t="s">
        <v>195</v>
      </c>
      <c r="C465" s="5">
        <v>1</v>
      </c>
      <c r="D465" s="16">
        <v>41999</v>
      </c>
      <c r="E465" s="16">
        <v>0</v>
      </c>
      <c r="F465" s="16">
        <f t="shared" si="14"/>
        <v>41999</v>
      </c>
      <c r="G465" s="16">
        <f t="shared" si="15"/>
        <v>41999</v>
      </c>
    </row>
    <row r="466" spans="1:7" x14ac:dyDescent="0.25">
      <c r="A466" s="5" t="s">
        <v>275</v>
      </c>
      <c r="B466" s="5" t="s">
        <v>195</v>
      </c>
      <c r="C466" s="5">
        <v>2</v>
      </c>
      <c r="D466" s="16">
        <v>41999</v>
      </c>
      <c r="E466" s="16">
        <v>0</v>
      </c>
      <c r="F466" s="16">
        <f t="shared" si="14"/>
        <v>41999</v>
      </c>
      <c r="G466" s="16">
        <f t="shared" si="15"/>
        <v>20999.5</v>
      </c>
    </row>
    <row r="467" spans="1:7" x14ac:dyDescent="0.25">
      <c r="A467" s="5" t="s">
        <v>276</v>
      </c>
      <c r="B467" s="5" t="s">
        <v>195</v>
      </c>
      <c r="C467" s="5">
        <v>1</v>
      </c>
      <c r="D467" s="16">
        <v>41999</v>
      </c>
      <c r="E467" s="16">
        <v>0</v>
      </c>
      <c r="F467" s="16">
        <f t="shared" si="14"/>
        <v>41999</v>
      </c>
      <c r="G467" s="16">
        <f t="shared" si="15"/>
        <v>41999</v>
      </c>
    </row>
    <row r="468" spans="1:7" x14ac:dyDescent="0.25">
      <c r="A468" s="5" t="s">
        <v>277</v>
      </c>
      <c r="B468" s="5" t="s">
        <v>195</v>
      </c>
      <c r="C468" s="5">
        <v>2</v>
      </c>
      <c r="D468" s="16">
        <v>41998</v>
      </c>
      <c r="E468" s="16">
        <v>0</v>
      </c>
      <c r="F468" s="16">
        <f t="shared" si="14"/>
        <v>41998</v>
      </c>
      <c r="G468" s="16">
        <f t="shared" si="15"/>
        <v>20999</v>
      </c>
    </row>
    <row r="469" spans="1:7" x14ac:dyDescent="0.25">
      <c r="A469" s="5" t="s">
        <v>278</v>
      </c>
      <c r="B469" s="5" t="s">
        <v>195</v>
      </c>
      <c r="C469" s="5">
        <v>1</v>
      </c>
      <c r="D469" s="16">
        <v>41975.6</v>
      </c>
      <c r="E469" s="16">
        <v>0</v>
      </c>
      <c r="F469" s="16">
        <f t="shared" si="14"/>
        <v>41975.6</v>
      </c>
      <c r="G469" s="16">
        <f t="shared" si="15"/>
        <v>41975.6</v>
      </c>
    </row>
    <row r="470" spans="1:7" x14ac:dyDescent="0.25">
      <c r="A470" s="5" t="s">
        <v>375</v>
      </c>
      <c r="B470" s="5" t="s">
        <v>427</v>
      </c>
      <c r="C470" s="5">
        <v>1</v>
      </c>
      <c r="D470" s="16">
        <v>41880</v>
      </c>
      <c r="E470" s="16">
        <v>0</v>
      </c>
      <c r="F470" s="16">
        <f t="shared" si="14"/>
        <v>41880</v>
      </c>
      <c r="G470" s="16">
        <f t="shared" si="15"/>
        <v>41880</v>
      </c>
    </row>
    <row r="471" spans="1:7" x14ac:dyDescent="0.25">
      <c r="A471" s="5" t="s">
        <v>279</v>
      </c>
      <c r="B471" s="5" t="s">
        <v>195</v>
      </c>
      <c r="C471" s="5">
        <v>1</v>
      </c>
      <c r="D471" s="16">
        <v>41222.199999999997</v>
      </c>
      <c r="E471" s="16">
        <v>0</v>
      </c>
      <c r="F471" s="16">
        <f t="shared" si="14"/>
        <v>41222.199999999997</v>
      </c>
      <c r="G471" s="16">
        <f t="shared" si="15"/>
        <v>41222.199999999997</v>
      </c>
    </row>
    <row r="472" spans="1:7" x14ac:dyDescent="0.25">
      <c r="A472" s="5" t="s">
        <v>164</v>
      </c>
      <c r="B472" s="5" t="s">
        <v>175</v>
      </c>
      <c r="C472" s="5">
        <v>1</v>
      </c>
      <c r="D472" s="16">
        <v>40799</v>
      </c>
      <c r="E472" s="16">
        <v>0</v>
      </c>
      <c r="F472" s="16">
        <f t="shared" si="14"/>
        <v>40799</v>
      </c>
      <c r="G472" s="16">
        <f t="shared" si="15"/>
        <v>40799</v>
      </c>
    </row>
    <row r="473" spans="1:7" x14ac:dyDescent="0.25">
      <c r="A473" s="5" t="s">
        <v>280</v>
      </c>
      <c r="B473" s="5" t="s">
        <v>195</v>
      </c>
      <c r="C473" s="5">
        <v>1</v>
      </c>
      <c r="D473" s="16">
        <v>40779.61</v>
      </c>
      <c r="E473" s="16">
        <v>0</v>
      </c>
      <c r="F473" s="16">
        <f t="shared" si="14"/>
        <v>40779.61</v>
      </c>
      <c r="G473" s="16">
        <f t="shared" si="15"/>
        <v>40779.61</v>
      </c>
    </row>
    <row r="474" spans="1:7" x14ac:dyDescent="0.25">
      <c r="A474" s="5" t="s">
        <v>281</v>
      </c>
      <c r="B474" s="5" t="s">
        <v>195</v>
      </c>
      <c r="C474" s="5">
        <v>3</v>
      </c>
      <c r="D474" s="16">
        <v>40000</v>
      </c>
      <c r="E474" s="16">
        <v>0</v>
      </c>
      <c r="F474" s="16">
        <f t="shared" si="14"/>
        <v>40000</v>
      </c>
      <c r="G474" s="16">
        <f t="shared" si="15"/>
        <v>13333.333333333334</v>
      </c>
    </row>
    <row r="475" spans="1:7" x14ac:dyDescent="0.25">
      <c r="A475" s="5" t="s">
        <v>282</v>
      </c>
      <c r="B475" s="5" t="s">
        <v>195</v>
      </c>
      <c r="C475" s="5">
        <v>8</v>
      </c>
      <c r="D475" s="16">
        <v>39820.300000000003</v>
      </c>
      <c r="E475" s="16">
        <v>0</v>
      </c>
      <c r="F475" s="16">
        <f t="shared" si="14"/>
        <v>39820.300000000003</v>
      </c>
      <c r="G475" s="16">
        <f t="shared" si="15"/>
        <v>4977.5375000000004</v>
      </c>
    </row>
    <row r="476" spans="1:7" x14ac:dyDescent="0.25">
      <c r="A476" s="5" t="s">
        <v>420</v>
      </c>
      <c r="B476" s="5" t="s">
        <v>427</v>
      </c>
      <c r="C476" s="5">
        <v>1</v>
      </c>
      <c r="D476" s="16">
        <v>39056.94</v>
      </c>
      <c r="E476" s="16">
        <v>0</v>
      </c>
      <c r="F476" s="16">
        <f t="shared" si="14"/>
        <v>39056.94</v>
      </c>
      <c r="G476" s="16">
        <f t="shared" si="15"/>
        <v>39056.94</v>
      </c>
    </row>
    <row r="477" spans="1:7" x14ac:dyDescent="0.25">
      <c r="A477" s="5" t="s">
        <v>165</v>
      </c>
      <c r="B477" s="5" t="s">
        <v>175</v>
      </c>
      <c r="C477" s="5">
        <v>2</v>
      </c>
      <c r="D477" s="16">
        <v>39040.9</v>
      </c>
      <c r="E477" s="16">
        <v>0</v>
      </c>
      <c r="F477" s="16">
        <f t="shared" si="14"/>
        <v>39040.9</v>
      </c>
      <c r="G477" s="16">
        <f t="shared" si="15"/>
        <v>19520.45</v>
      </c>
    </row>
    <row r="478" spans="1:7" x14ac:dyDescent="0.25">
      <c r="A478" s="5" t="s">
        <v>283</v>
      </c>
      <c r="B478" s="5" t="s">
        <v>195</v>
      </c>
      <c r="C478" s="5">
        <v>1</v>
      </c>
      <c r="D478" s="16">
        <v>38999</v>
      </c>
      <c r="E478" s="16">
        <v>0</v>
      </c>
      <c r="F478" s="16">
        <f t="shared" si="14"/>
        <v>38999</v>
      </c>
      <c r="G478" s="16">
        <f t="shared" si="15"/>
        <v>38999</v>
      </c>
    </row>
    <row r="479" spans="1:7" x14ac:dyDescent="0.25">
      <c r="A479" s="5" t="s">
        <v>284</v>
      </c>
      <c r="B479" s="5" t="s">
        <v>195</v>
      </c>
      <c r="C479" s="5">
        <v>9</v>
      </c>
      <c r="D479" s="16">
        <v>38549.32</v>
      </c>
      <c r="E479" s="16">
        <v>0</v>
      </c>
      <c r="F479" s="16">
        <f t="shared" si="14"/>
        <v>38549.32</v>
      </c>
      <c r="G479" s="16">
        <f t="shared" si="15"/>
        <v>4283.2577777777778</v>
      </c>
    </row>
    <row r="480" spans="1:7" x14ac:dyDescent="0.25">
      <c r="A480" s="5" t="s">
        <v>536</v>
      </c>
      <c r="B480" s="5" t="s">
        <v>429</v>
      </c>
      <c r="C480" s="5">
        <v>1</v>
      </c>
      <c r="D480" s="16">
        <v>38107</v>
      </c>
      <c r="E480" s="16">
        <v>0</v>
      </c>
      <c r="F480" s="16">
        <f t="shared" si="14"/>
        <v>38107</v>
      </c>
      <c r="G480" s="16">
        <f t="shared" si="15"/>
        <v>38107</v>
      </c>
    </row>
    <row r="481" spans="1:7" x14ac:dyDescent="0.25">
      <c r="A481" s="5" t="s">
        <v>537</v>
      </c>
      <c r="B481" s="5" t="s">
        <v>429</v>
      </c>
      <c r="C481" s="5">
        <v>1</v>
      </c>
      <c r="D481" s="16">
        <v>37926.910000000003</v>
      </c>
      <c r="E481" s="16">
        <v>0</v>
      </c>
      <c r="F481" s="16">
        <f t="shared" si="14"/>
        <v>37926.910000000003</v>
      </c>
      <c r="G481" s="16">
        <f t="shared" si="15"/>
        <v>37926.910000000003</v>
      </c>
    </row>
    <row r="482" spans="1:7" x14ac:dyDescent="0.25">
      <c r="A482" s="5" t="s">
        <v>285</v>
      </c>
      <c r="B482" s="5" t="s">
        <v>195</v>
      </c>
      <c r="C482" s="5">
        <v>3</v>
      </c>
      <c r="D482" s="16">
        <v>37020.9</v>
      </c>
      <c r="E482" s="16">
        <v>0</v>
      </c>
      <c r="F482" s="16">
        <f t="shared" si="14"/>
        <v>37020.9</v>
      </c>
      <c r="G482" s="16">
        <f t="shared" si="15"/>
        <v>12340.300000000001</v>
      </c>
    </row>
    <row r="483" spans="1:7" x14ac:dyDescent="0.25">
      <c r="A483" s="5" t="s">
        <v>286</v>
      </c>
      <c r="B483" s="5" t="s">
        <v>195</v>
      </c>
      <c r="C483" s="5">
        <v>2</v>
      </c>
      <c r="D483" s="16">
        <v>36920</v>
      </c>
      <c r="E483" s="16">
        <v>0</v>
      </c>
      <c r="F483" s="16">
        <f t="shared" si="14"/>
        <v>36920</v>
      </c>
      <c r="G483" s="16">
        <f t="shared" si="15"/>
        <v>18460</v>
      </c>
    </row>
    <row r="484" spans="1:7" x14ac:dyDescent="0.25">
      <c r="A484" s="5" t="s">
        <v>538</v>
      </c>
      <c r="B484" s="5" t="s">
        <v>429</v>
      </c>
      <c r="C484" s="5">
        <v>1</v>
      </c>
      <c r="D484" s="16">
        <v>35230</v>
      </c>
      <c r="E484" s="16">
        <v>0</v>
      </c>
      <c r="F484" s="16">
        <f t="shared" si="14"/>
        <v>35230</v>
      </c>
      <c r="G484" s="16">
        <f t="shared" si="15"/>
        <v>35230</v>
      </c>
    </row>
    <row r="485" spans="1:7" x14ac:dyDescent="0.25">
      <c r="A485" s="5" t="s">
        <v>539</v>
      </c>
      <c r="B485" s="5" t="s">
        <v>429</v>
      </c>
      <c r="C485" s="5">
        <v>1</v>
      </c>
      <c r="D485" s="16">
        <v>34955</v>
      </c>
      <c r="E485" s="16">
        <v>0</v>
      </c>
      <c r="F485" s="16">
        <f t="shared" si="14"/>
        <v>34955</v>
      </c>
      <c r="G485" s="16">
        <f t="shared" si="15"/>
        <v>34955</v>
      </c>
    </row>
    <row r="486" spans="1:7" x14ac:dyDescent="0.25">
      <c r="A486" s="5" t="s">
        <v>287</v>
      </c>
      <c r="B486" s="5" t="s">
        <v>195</v>
      </c>
      <c r="C486" s="5">
        <v>1</v>
      </c>
      <c r="D486" s="16">
        <v>33980</v>
      </c>
      <c r="E486" s="16">
        <v>0</v>
      </c>
      <c r="F486" s="16">
        <f t="shared" si="14"/>
        <v>33980</v>
      </c>
      <c r="G486" s="16">
        <f t="shared" si="15"/>
        <v>33980</v>
      </c>
    </row>
    <row r="487" spans="1:7" x14ac:dyDescent="0.25">
      <c r="A487" s="5" t="s">
        <v>56</v>
      </c>
      <c r="B487" s="5" t="s">
        <v>18</v>
      </c>
      <c r="C487" s="5">
        <v>2</v>
      </c>
      <c r="D487" s="16">
        <v>33845</v>
      </c>
      <c r="E487" s="16">
        <v>0</v>
      </c>
      <c r="F487" s="16">
        <f t="shared" si="14"/>
        <v>33845</v>
      </c>
      <c r="G487" s="16">
        <f t="shared" si="15"/>
        <v>16922.5</v>
      </c>
    </row>
    <row r="488" spans="1:7" x14ac:dyDescent="0.25">
      <c r="A488" s="5" t="s">
        <v>288</v>
      </c>
      <c r="B488" s="5" t="s">
        <v>195</v>
      </c>
      <c r="C488" s="5">
        <v>9</v>
      </c>
      <c r="D488" s="16">
        <v>33283.050000000003</v>
      </c>
      <c r="E488" s="16">
        <v>0</v>
      </c>
      <c r="F488" s="16">
        <f t="shared" si="14"/>
        <v>33283.050000000003</v>
      </c>
      <c r="G488" s="16">
        <f t="shared" si="15"/>
        <v>3698.1166666666668</v>
      </c>
    </row>
    <row r="489" spans="1:7" x14ac:dyDescent="0.25">
      <c r="A489" s="5" t="s">
        <v>166</v>
      </c>
      <c r="B489" s="5" t="s">
        <v>175</v>
      </c>
      <c r="C489" s="5">
        <v>1</v>
      </c>
      <c r="D489" s="16">
        <v>32688.2</v>
      </c>
      <c r="E489" s="16">
        <v>0</v>
      </c>
      <c r="F489" s="16">
        <f t="shared" si="14"/>
        <v>32688.2</v>
      </c>
      <c r="G489" s="16">
        <f t="shared" si="15"/>
        <v>32688.2</v>
      </c>
    </row>
    <row r="490" spans="1:7" x14ac:dyDescent="0.25">
      <c r="A490" s="5" t="s">
        <v>57</v>
      </c>
      <c r="B490" s="5" t="s">
        <v>18</v>
      </c>
      <c r="C490" s="5">
        <v>1</v>
      </c>
      <c r="D490" s="16">
        <v>32588</v>
      </c>
      <c r="E490" s="16">
        <v>0</v>
      </c>
      <c r="F490" s="16">
        <f t="shared" si="14"/>
        <v>32588</v>
      </c>
      <c r="G490" s="16">
        <f t="shared" si="15"/>
        <v>32588</v>
      </c>
    </row>
    <row r="491" spans="1:7" x14ac:dyDescent="0.25">
      <c r="A491" s="5" t="s">
        <v>167</v>
      </c>
      <c r="B491" s="5" t="s">
        <v>175</v>
      </c>
      <c r="C491" s="5">
        <v>2</v>
      </c>
      <c r="D491" s="16">
        <v>32350</v>
      </c>
      <c r="E491" s="16">
        <v>0</v>
      </c>
      <c r="F491" s="16">
        <f t="shared" si="14"/>
        <v>32350</v>
      </c>
      <c r="G491" s="16">
        <f t="shared" si="15"/>
        <v>16175</v>
      </c>
    </row>
    <row r="492" spans="1:7" x14ac:dyDescent="0.25">
      <c r="A492" s="5" t="s">
        <v>413</v>
      </c>
      <c r="B492" s="5" t="s">
        <v>427</v>
      </c>
      <c r="C492" s="5">
        <v>1</v>
      </c>
      <c r="D492" s="16">
        <v>31833</v>
      </c>
      <c r="E492" s="16">
        <v>0</v>
      </c>
      <c r="F492" s="16">
        <f t="shared" si="14"/>
        <v>31833</v>
      </c>
      <c r="G492" s="16">
        <f t="shared" si="15"/>
        <v>31833</v>
      </c>
    </row>
    <row r="493" spans="1:7" x14ac:dyDescent="0.25">
      <c r="A493" s="5" t="s">
        <v>540</v>
      </c>
      <c r="B493" s="5" t="s">
        <v>429</v>
      </c>
      <c r="C493" s="5">
        <v>2</v>
      </c>
      <c r="D493" s="16">
        <v>31800</v>
      </c>
      <c r="E493" s="16">
        <v>0</v>
      </c>
      <c r="F493" s="16">
        <f t="shared" si="14"/>
        <v>31800</v>
      </c>
      <c r="G493" s="16">
        <f t="shared" si="15"/>
        <v>15900</v>
      </c>
    </row>
    <row r="494" spans="1:7" x14ac:dyDescent="0.25">
      <c r="A494" s="5" t="s">
        <v>289</v>
      </c>
      <c r="B494" s="5" t="s">
        <v>195</v>
      </c>
      <c r="C494" s="5">
        <v>1</v>
      </c>
      <c r="D494" s="16">
        <v>31700</v>
      </c>
      <c r="E494" s="16">
        <v>0</v>
      </c>
      <c r="F494" s="16">
        <f t="shared" si="14"/>
        <v>31700</v>
      </c>
      <c r="G494" s="16">
        <f t="shared" si="15"/>
        <v>31700</v>
      </c>
    </row>
    <row r="495" spans="1:7" x14ac:dyDescent="0.25">
      <c r="A495" s="5" t="s">
        <v>541</v>
      </c>
      <c r="B495" s="5" t="s">
        <v>429</v>
      </c>
      <c r="C495" s="5">
        <v>1</v>
      </c>
      <c r="D495" s="16">
        <v>31497</v>
      </c>
      <c r="E495" s="16">
        <v>0</v>
      </c>
      <c r="F495" s="16">
        <f t="shared" si="14"/>
        <v>31497</v>
      </c>
      <c r="G495" s="16">
        <f t="shared" si="15"/>
        <v>31497</v>
      </c>
    </row>
    <row r="496" spans="1:7" x14ac:dyDescent="0.25">
      <c r="A496" s="5" t="s">
        <v>168</v>
      </c>
      <c r="B496" s="5" t="s">
        <v>175</v>
      </c>
      <c r="C496" s="5">
        <v>1</v>
      </c>
      <c r="D496" s="16">
        <v>31320</v>
      </c>
      <c r="E496" s="16">
        <v>0</v>
      </c>
      <c r="F496" s="16">
        <f t="shared" si="14"/>
        <v>31320</v>
      </c>
      <c r="G496" s="16">
        <f t="shared" si="15"/>
        <v>31320</v>
      </c>
    </row>
    <row r="497" spans="1:7" x14ac:dyDescent="0.25">
      <c r="A497" s="5" t="s">
        <v>169</v>
      </c>
      <c r="B497" s="5" t="s">
        <v>175</v>
      </c>
      <c r="C497" s="5">
        <v>4</v>
      </c>
      <c r="D497" s="16">
        <v>30917.439999999999</v>
      </c>
      <c r="E497" s="16">
        <v>0</v>
      </c>
      <c r="F497" s="16">
        <f t="shared" si="14"/>
        <v>30917.439999999999</v>
      </c>
      <c r="G497" s="16">
        <f t="shared" si="15"/>
        <v>7729.36</v>
      </c>
    </row>
    <row r="498" spans="1:7" x14ac:dyDescent="0.25">
      <c r="A498" s="5" t="s">
        <v>357</v>
      </c>
      <c r="B498" s="5" t="s">
        <v>359</v>
      </c>
      <c r="C498" s="5">
        <v>1</v>
      </c>
      <c r="D498" s="16">
        <v>30000</v>
      </c>
      <c r="E498" s="16">
        <v>0</v>
      </c>
      <c r="F498" s="16">
        <f t="shared" si="14"/>
        <v>30000</v>
      </c>
      <c r="G498" s="16">
        <f t="shared" si="15"/>
        <v>30000</v>
      </c>
    </row>
    <row r="499" spans="1:7" x14ac:dyDescent="0.25">
      <c r="A499" s="5" t="s">
        <v>290</v>
      </c>
      <c r="B499" s="5" t="s">
        <v>195</v>
      </c>
      <c r="C499" s="5">
        <v>1</v>
      </c>
      <c r="D499" s="16">
        <v>30000</v>
      </c>
      <c r="E499" s="16">
        <v>0</v>
      </c>
      <c r="F499" s="16">
        <f t="shared" si="14"/>
        <v>30000</v>
      </c>
      <c r="G499" s="16">
        <f t="shared" si="15"/>
        <v>30000</v>
      </c>
    </row>
    <row r="500" spans="1:7" x14ac:dyDescent="0.25">
      <c r="A500" s="5" t="s">
        <v>542</v>
      </c>
      <c r="B500" s="5" t="s">
        <v>429</v>
      </c>
      <c r="C500" s="5">
        <v>2</v>
      </c>
      <c r="D500" s="16">
        <v>29195.25</v>
      </c>
      <c r="E500" s="16">
        <v>0</v>
      </c>
      <c r="F500" s="16">
        <f t="shared" si="14"/>
        <v>29195.25</v>
      </c>
      <c r="G500" s="16">
        <f t="shared" si="15"/>
        <v>14597.625</v>
      </c>
    </row>
    <row r="501" spans="1:7" x14ac:dyDescent="0.25">
      <c r="A501" s="5" t="s">
        <v>170</v>
      </c>
      <c r="B501" s="5" t="s">
        <v>175</v>
      </c>
      <c r="C501" s="5">
        <v>1</v>
      </c>
      <c r="D501" s="16">
        <v>28966.5</v>
      </c>
      <c r="E501" s="16">
        <v>0</v>
      </c>
      <c r="F501" s="16">
        <f t="shared" si="14"/>
        <v>28966.5</v>
      </c>
      <c r="G501" s="16">
        <f t="shared" si="15"/>
        <v>28966.5</v>
      </c>
    </row>
    <row r="502" spans="1:7" x14ac:dyDescent="0.25">
      <c r="A502" s="5" t="s">
        <v>291</v>
      </c>
      <c r="B502" s="5" t="s">
        <v>195</v>
      </c>
      <c r="C502" s="5">
        <v>2</v>
      </c>
      <c r="D502" s="16">
        <v>28583.64</v>
      </c>
      <c r="E502" s="16">
        <v>0</v>
      </c>
      <c r="F502" s="16">
        <f t="shared" si="14"/>
        <v>28583.64</v>
      </c>
      <c r="G502" s="16">
        <f t="shared" si="15"/>
        <v>14291.82</v>
      </c>
    </row>
    <row r="503" spans="1:7" x14ac:dyDescent="0.25">
      <c r="A503" s="5" t="s">
        <v>358</v>
      </c>
      <c r="B503" s="5" t="s">
        <v>359</v>
      </c>
      <c r="C503" s="5">
        <v>1</v>
      </c>
      <c r="D503" s="16">
        <v>28331.57</v>
      </c>
      <c r="E503" s="16">
        <v>0</v>
      </c>
      <c r="F503" s="16">
        <f t="shared" si="14"/>
        <v>28331.57</v>
      </c>
      <c r="G503" s="16">
        <f t="shared" si="15"/>
        <v>28331.57</v>
      </c>
    </row>
    <row r="504" spans="1:7" x14ac:dyDescent="0.25">
      <c r="A504" s="5" t="s">
        <v>292</v>
      </c>
      <c r="B504" s="5" t="s">
        <v>195</v>
      </c>
      <c r="C504" s="5">
        <v>3</v>
      </c>
      <c r="D504" s="16">
        <v>28033.09</v>
      </c>
      <c r="E504" s="16">
        <v>0</v>
      </c>
      <c r="F504" s="16">
        <f t="shared" si="14"/>
        <v>28033.09</v>
      </c>
      <c r="G504" s="16">
        <f t="shared" si="15"/>
        <v>9344.3633333333328</v>
      </c>
    </row>
    <row r="505" spans="1:7" x14ac:dyDescent="0.25">
      <c r="A505" s="5" t="s">
        <v>543</v>
      </c>
      <c r="B505" s="5" t="s">
        <v>429</v>
      </c>
      <c r="C505" s="5">
        <v>2</v>
      </c>
      <c r="D505" s="16">
        <v>26611.71</v>
      </c>
      <c r="E505" s="16">
        <v>0</v>
      </c>
      <c r="F505" s="16">
        <f t="shared" si="14"/>
        <v>26611.71</v>
      </c>
      <c r="G505" s="16">
        <f t="shared" si="15"/>
        <v>13305.855</v>
      </c>
    </row>
    <row r="506" spans="1:7" x14ac:dyDescent="0.25">
      <c r="A506" s="5" t="s">
        <v>9</v>
      </c>
      <c r="B506" s="5" t="s">
        <v>15</v>
      </c>
      <c r="C506" s="5">
        <v>1</v>
      </c>
      <c r="D506" s="16">
        <v>26592.78</v>
      </c>
      <c r="E506" s="16">
        <v>0</v>
      </c>
      <c r="F506" s="16">
        <f t="shared" si="14"/>
        <v>26592.78</v>
      </c>
      <c r="G506" s="16">
        <f t="shared" si="15"/>
        <v>26592.78</v>
      </c>
    </row>
    <row r="507" spans="1:7" x14ac:dyDescent="0.25">
      <c r="A507" s="5" t="s">
        <v>293</v>
      </c>
      <c r="B507" s="5" t="s">
        <v>195</v>
      </c>
      <c r="C507" s="5">
        <v>4</v>
      </c>
      <c r="D507" s="16">
        <v>24528.28</v>
      </c>
      <c r="E507" s="16">
        <v>0</v>
      </c>
      <c r="F507" s="16">
        <f t="shared" si="14"/>
        <v>24528.28</v>
      </c>
      <c r="G507" s="16">
        <f t="shared" si="15"/>
        <v>6132.07</v>
      </c>
    </row>
    <row r="508" spans="1:7" x14ac:dyDescent="0.25">
      <c r="A508" s="5" t="s">
        <v>171</v>
      </c>
      <c r="B508" s="5" t="s">
        <v>175</v>
      </c>
      <c r="C508" s="5">
        <v>1</v>
      </c>
      <c r="D508" s="16">
        <v>23668</v>
      </c>
      <c r="E508" s="16">
        <v>0</v>
      </c>
      <c r="F508" s="16">
        <f t="shared" si="14"/>
        <v>23668</v>
      </c>
      <c r="G508" s="16">
        <f t="shared" si="15"/>
        <v>23668</v>
      </c>
    </row>
    <row r="509" spans="1:7" x14ac:dyDescent="0.25">
      <c r="A509" s="5" t="s">
        <v>544</v>
      </c>
      <c r="B509" s="5" t="s">
        <v>429</v>
      </c>
      <c r="C509" s="5">
        <v>1</v>
      </c>
      <c r="D509" s="16">
        <v>23270</v>
      </c>
      <c r="E509" s="16">
        <v>0</v>
      </c>
      <c r="F509" s="16">
        <f t="shared" si="14"/>
        <v>23270</v>
      </c>
      <c r="G509" s="16">
        <f t="shared" si="15"/>
        <v>23270</v>
      </c>
    </row>
    <row r="510" spans="1:7" x14ac:dyDescent="0.25">
      <c r="A510" s="5" t="s">
        <v>294</v>
      </c>
      <c r="B510" s="5" t="s">
        <v>195</v>
      </c>
      <c r="C510" s="5">
        <v>1</v>
      </c>
      <c r="D510" s="16">
        <v>22593</v>
      </c>
      <c r="E510" s="16">
        <v>0</v>
      </c>
      <c r="F510" s="16">
        <f t="shared" si="14"/>
        <v>22593</v>
      </c>
      <c r="G510" s="16">
        <f t="shared" si="15"/>
        <v>22593</v>
      </c>
    </row>
    <row r="511" spans="1:7" x14ac:dyDescent="0.25">
      <c r="A511" s="5" t="s">
        <v>545</v>
      </c>
      <c r="B511" s="5" t="s">
        <v>429</v>
      </c>
      <c r="C511" s="5">
        <v>2</v>
      </c>
      <c r="D511" s="16">
        <v>21740</v>
      </c>
      <c r="E511" s="16">
        <v>0</v>
      </c>
      <c r="F511" s="16">
        <f t="shared" si="14"/>
        <v>21740</v>
      </c>
      <c r="G511" s="16">
        <f t="shared" si="15"/>
        <v>10870</v>
      </c>
    </row>
    <row r="512" spans="1:7" x14ac:dyDescent="0.25">
      <c r="A512" s="5" t="s">
        <v>10</v>
      </c>
      <c r="B512" s="5" t="s">
        <v>15</v>
      </c>
      <c r="C512" s="5">
        <v>1</v>
      </c>
      <c r="D512" s="16">
        <v>21300</v>
      </c>
      <c r="E512" s="16">
        <v>0</v>
      </c>
      <c r="F512" s="16">
        <f t="shared" si="14"/>
        <v>21300</v>
      </c>
      <c r="G512" s="16">
        <f t="shared" si="15"/>
        <v>21300</v>
      </c>
    </row>
    <row r="513" spans="1:7" x14ac:dyDescent="0.25">
      <c r="A513" s="5" t="s">
        <v>417</v>
      </c>
      <c r="B513" s="5" t="s">
        <v>427</v>
      </c>
      <c r="C513" s="5">
        <v>1</v>
      </c>
      <c r="D513" s="16">
        <v>20991.599999999999</v>
      </c>
      <c r="E513" s="16">
        <v>0</v>
      </c>
      <c r="F513" s="16">
        <f t="shared" si="14"/>
        <v>20991.599999999999</v>
      </c>
      <c r="G513" s="16">
        <f t="shared" si="15"/>
        <v>20991.599999999999</v>
      </c>
    </row>
    <row r="514" spans="1:7" x14ac:dyDescent="0.25">
      <c r="A514" s="5" t="s">
        <v>295</v>
      </c>
      <c r="B514" s="5" t="s">
        <v>195</v>
      </c>
      <c r="C514" s="5">
        <v>1</v>
      </c>
      <c r="D514" s="16">
        <v>20595</v>
      </c>
      <c r="E514" s="16">
        <v>0</v>
      </c>
      <c r="F514" s="16">
        <f t="shared" si="14"/>
        <v>20595</v>
      </c>
      <c r="G514" s="16">
        <f t="shared" si="15"/>
        <v>20595</v>
      </c>
    </row>
    <row r="515" spans="1:7" x14ac:dyDescent="0.25">
      <c r="A515" s="5" t="s">
        <v>58</v>
      </c>
      <c r="B515" s="5" t="s">
        <v>18</v>
      </c>
      <c r="C515" s="5">
        <v>1</v>
      </c>
      <c r="D515" s="16">
        <v>19444.03</v>
      </c>
      <c r="E515" s="16">
        <v>0</v>
      </c>
      <c r="F515" s="16">
        <f t="shared" si="14"/>
        <v>19444.03</v>
      </c>
      <c r="G515" s="16">
        <f t="shared" si="15"/>
        <v>19444.03</v>
      </c>
    </row>
    <row r="516" spans="1:7" x14ac:dyDescent="0.25">
      <c r="A516" s="5" t="s">
        <v>296</v>
      </c>
      <c r="B516" s="5" t="s">
        <v>195</v>
      </c>
      <c r="C516" s="5">
        <v>1</v>
      </c>
      <c r="D516" s="16">
        <v>19410</v>
      </c>
      <c r="E516" s="16">
        <v>0</v>
      </c>
      <c r="F516" s="16">
        <f t="shared" ref="F516:F539" si="16">D516+E516</f>
        <v>19410</v>
      </c>
      <c r="G516" s="16">
        <f t="shared" ref="G516:G539" si="17">F516/C516</f>
        <v>19410</v>
      </c>
    </row>
    <row r="517" spans="1:7" x14ac:dyDescent="0.25">
      <c r="A517" s="5" t="s">
        <v>297</v>
      </c>
      <c r="B517" s="5" t="s">
        <v>195</v>
      </c>
      <c r="C517" s="5">
        <v>2</v>
      </c>
      <c r="D517" s="16">
        <v>19176</v>
      </c>
      <c r="E517" s="16">
        <v>0</v>
      </c>
      <c r="F517" s="16">
        <f t="shared" si="16"/>
        <v>19176</v>
      </c>
      <c r="G517" s="16">
        <f t="shared" si="17"/>
        <v>9588</v>
      </c>
    </row>
    <row r="518" spans="1:7" x14ac:dyDescent="0.25">
      <c r="A518" s="5" t="s">
        <v>298</v>
      </c>
      <c r="B518" s="5" t="s">
        <v>195</v>
      </c>
      <c r="C518" s="5">
        <v>1</v>
      </c>
      <c r="D518" s="16">
        <v>17246.78</v>
      </c>
      <c r="E518" s="16">
        <v>0</v>
      </c>
      <c r="F518" s="16">
        <f t="shared" si="16"/>
        <v>17246.78</v>
      </c>
      <c r="G518" s="16">
        <f t="shared" si="17"/>
        <v>17246.78</v>
      </c>
    </row>
    <row r="519" spans="1:7" x14ac:dyDescent="0.25">
      <c r="A519" s="5" t="s">
        <v>299</v>
      </c>
      <c r="B519" s="5" t="s">
        <v>195</v>
      </c>
      <c r="C519" s="5">
        <v>1</v>
      </c>
      <c r="D519" s="16">
        <v>17200</v>
      </c>
      <c r="E519" s="16">
        <v>0</v>
      </c>
      <c r="F519" s="16">
        <f t="shared" si="16"/>
        <v>17200</v>
      </c>
      <c r="G519" s="16">
        <f t="shared" si="17"/>
        <v>17200</v>
      </c>
    </row>
    <row r="520" spans="1:7" x14ac:dyDescent="0.25">
      <c r="A520" s="5" t="s">
        <v>546</v>
      </c>
      <c r="B520" s="5" t="s">
        <v>429</v>
      </c>
      <c r="C520" s="5">
        <v>1</v>
      </c>
      <c r="D520" s="16">
        <v>16960</v>
      </c>
      <c r="E520" s="16">
        <v>0</v>
      </c>
      <c r="F520" s="16">
        <f t="shared" si="16"/>
        <v>16960</v>
      </c>
      <c r="G520" s="16">
        <f t="shared" si="17"/>
        <v>16960</v>
      </c>
    </row>
    <row r="521" spans="1:7" x14ac:dyDescent="0.25">
      <c r="A521" s="5" t="s">
        <v>300</v>
      </c>
      <c r="B521" s="5" t="s">
        <v>195</v>
      </c>
      <c r="C521" s="5">
        <v>1</v>
      </c>
      <c r="D521" s="16">
        <v>16520.66</v>
      </c>
      <c r="E521" s="16">
        <v>0</v>
      </c>
      <c r="F521" s="16">
        <f t="shared" si="16"/>
        <v>16520.66</v>
      </c>
      <c r="G521" s="16">
        <f t="shared" si="17"/>
        <v>16520.66</v>
      </c>
    </row>
    <row r="522" spans="1:7" x14ac:dyDescent="0.25">
      <c r="A522" s="5" t="s">
        <v>172</v>
      </c>
      <c r="B522" s="5" t="s">
        <v>175</v>
      </c>
      <c r="C522" s="5">
        <v>1</v>
      </c>
      <c r="D522" s="16">
        <v>14906</v>
      </c>
      <c r="E522" s="16">
        <v>0</v>
      </c>
      <c r="F522" s="16">
        <f t="shared" si="16"/>
        <v>14906</v>
      </c>
      <c r="G522" s="16">
        <f t="shared" si="17"/>
        <v>14906</v>
      </c>
    </row>
    <row r="523" spans="1:7" x14ac:dyDescent="0.25">
      <c r="A523" s="5" t="s">
        <v>301</v>
      </c>
      <c r="B523" s="5" t="s">
        <v>195</v>
      </c>
      <c r="C523" s="5">
        <v>1</v>
      </c>
      <c r="D523" s="16">
        <v>13942</v>
      </c>
      <c r="E523" s="16">
        <v>0</v>
      </c>
      <c r="F523" s="16">
        <f t="shared" si="16"/>
        <v>13942</v>
      </c>
      <c r="G523" s="16">
        <f t="shared" si="17"/>
        <v>13942</v>
      </c>
    </row>
    <row r="524" spans="1:7" x14ac:dyDescent="0.25">
      <c r="A524" s="5" t="s">
        <v>302</v>
      </c>
      <c r="B524" s="5" t="s">
        <v>195</v>
      </c>
      <c r="C524" s="5">
        <v>1</v>
      </c>
      <c r="D524" s="16">
        <v>13436</v>
      </c>
      <c r="E524" s="16">
        <v>0</v>
      </c>
      <c r="F524" s="16">
        <f t="shared" si="16"/>
        <v>13436</v>
      </c>
      <c r="G524" s="16">
        <f t="shared" si="17"/>
        <v>13436</v>
      </c>
    </row>
    <row r="525" spans="1:7" x14ac:dyDescent="0.25">
      <c r="A525" s="5" t="s">
        <v>303</v>
      </c>
      <c r="B525" s="5" t="s">
        <v>195</v>
      </c>
      <c r="C525" s="5">
        <v>2</v>
      </c>
      <c r="D525" s="16">
        <v>12288.6</v>
      </c>
      <c r="E525" s="16">
        <v>0</v>
      </c>
      <c r="F525" s="16">
        <f t="shared" si="16"/>
        <v>12288.6</v>
      </c>
      <c r="G525" s="16">
        <f t="shared" si="17"/>
        <v>6144.3</v>
      </c>
    </row>
    <row r="526" spans="1:7" x14ac:dyDescent="0.25">
      <c r="A526" s="5" t="s">
        <v>304</v>
      </c>
      <c r="B526" s="5" t="s">
        <v>195</v>
      </c>
      <c r="C526" s="5">
        <v>1</v>
      </c>
      <c r="D526" s="16">
        <v>11954.8</v>
      </c>
      <c r="E526" s="16">
        <v>0</v>
      </c>
      <c r="F526" s="16">
        <f t="shared" si="16"/>
        <v>11954.8</v>
      </c>
      <c r="G526" s="16">
        <f t="shared" si="17"/>
        <v>11954.8</v>
      </c>
    </row>
    <row r="527" spans="1:7" x14ac:dyDescent="0.25">
      <c r="A527" s="5" t="s">
        <v>305</v>
      </c>
      <c r="B527" s="5" t="s">
        <v>195</v>
      </c>
      <c r="C527" s="5">
        <v>1</v>
      </c>
      <c r="D527" s="16">
        <v>11877</v>
      </c>
      <c r="E527" s="16">
        <v>0</v>
      </c>
      <c r="F527" s="16">
        <f t="shared" si="16"/>
        <v>11877</v>
      </c>
      <c r="G527" s="16">
        <f t="shared" si="17"/>
        <v>11877</v>
      </c>
    </row>
    <row r="528" spans="1:7" x14ac:dyDescent="0.25">
      <c r="A528" s="5" t="s">
        <v>306</v>
      </c>
      <c r="B528" s="5" t="s">
        <v>195</v>
      </c>
      <c r="C528" s="5">
        <v>1</v>
      </c>
      <c r="D528" s="16">
        <v>11402.5</v>
      </c>
      <c r="E528" s="16">
        <v>0</v>
      </c>
      <c r="F528" s="16">
        <f t="shared" si="16"/>
        <v>11402.5</v>
      </c>
      <c r="G528" s="16">
        <f t="shared" si="17"/>
        <v>11402.5</v>
      </c>
    </row>
    <row r="529" spans="1:7" x14ac:dyDescent="0.25">
      <c r="A529" s="5" t="s">
        <v>547</v>
      </c>
      <c r="B529" s="5" t="s">
        <v>429</v>
      </c>
      <c r="C529" s="5">
        <v>1</v>
      </c>
      <c r="D529" s="16">
        <v>11250</v>
      </c>
      <c r="E529" s="16">
        <v>0</v>
      </c>
      <c r="F529" s="16">
        <f t="shared" si="16"/>
        <v>11250</v>
      </c>
      <c r="G529" s="16">
        <f t="shared" si="17"/>
        <v>11250</v>
      </c>
    </row>
    <row r="530" spans="1:7" x14ac:dyDescent="0.25">
      <c r="A530" s="5" t="s">
        <v>307</v>
      </c>
      <c r="B530" s="5" t="s">
        <v>195</v>
      </c>
      <c r="C530" s="5">
        <v>1</v>
      </c>
      <c r="D530" s="16">
        <v>10680</v>
      </c>
      <c r="E530" s="16">
        <v>0</v>
      </c>
      <c r="F530" s="16">
        <f t="shared" si="16"/>
        <v>10680</v>
      </c>
      <c r="G530" s="16">
        <f t="shared" si="17"/>
        <v>10680</v>
      </c>
    </row>
    <row r="531" spans="1:7" x14ac:dyDescent="0.25">
      <c r="A531" s="5" t="s">
        <v>308</v>
      </c>
      <c r="B531" s="5" t="s">
        <v>195</v>
      </c>
      <c r="C531" s="5">
        <v>1</v>
      </c>
      <c r="D531" s="16">
        <v>10346.85</v>
      </c>
      <c r="E531" s="16">
        <v>0</v>
      </c>
      <c r="F531" s="16">
        <f t="shared" si="16"/>
        <v>10346.85</v>
      </c>
      <c r="G531" s="16">
        <f t="shared" si="17"/>
        <v>10346.85</v>
      </c>
    </row>
    <row r="532" spans="1:7" x14ac:dyDescent="0.25">
      <c r="A532" s="5" t="s">
        <v>173</v>
      </c>
      <c r="B532" s="5" t="s">
        <v>175</v>
      </c>
      <c r="C532" s="5">
        <v>3</v>
      </c>
      <c r="D532" s="16">
        <v>9809.75</v>
      </c>
      <c r="E532" s="16">
        <v>0</v>
      </c>
      <c r="F532" s="16">
        <f t="shared" si="16"/>
        <v>9809.75</v>
      </c>
      <c r="G532" s="16">
        <f t="shared" si="17"/>
        <v>3269.9166666666665</v>
      </c>
    </row>
    <row r="533" spans="1:7" x14ac:dyDescent="0.25">
      <c r="A533" s="5" t="s">
        <v>174</v>
      </c>
      <c r="B533" s="5" t="s">
        <v>175</v>
      </c>
      <c r="C533" s="5">
        <v>1</v>
      </c>
      <c r="D533" s="16">
        <v>8994.6</v>
      </c>
      <c r="E533" s="16">
        <v>0</v>
      </c>
      <c r="F533" s="16">
        <f t="shared" si="16"/>
        <v>8994.6</v>
      </c>
      <c r="G533" s="16">
        <f t="shared" si="17"/>
        <v>8994.6</v>
      </c>
    </row>
    <row r="534" spans="1:7" x14ac:dyDescent="0.25">
      <c r="A534" s="5" t="s">
        <v>548</v>
      </c>
      <c r="B534" s="5" t="s">
        <v>429</v>
      </c>
      <c r="C534" s="5">
        <v>1</v>
      </c>
      <c r="D534" s="16">
        <v>5110</v>
      </c>
      <c r="E534" s="16">
        <v>0</v>
      </c>
      <c r="F534" s="16">
        <f t="shared" si="16"/>
        <v>5110</v>
      </c>
      <c r="G534" s="16">
        <f t="shared" si="17"/>
        <v>5110</v>
      </c>
    </row>
    <row r="535" spans="1:7" x14ac:dyDescent="0.25">
      <c r="A535" s="5" t="s">
        <v>309</v>
      </c>
      <c r="B535" s="5" t="s">
        <v>195</v>
      </c>
      <c r="C535" s="5">
        <v>16</v>
      </c>
      <c r="D535" s="16">
        <v>5096.2</v>
      </c>
      <c r="E535" s="16">
        <v>0</v>
      </c>
      <c r="F535" s="16">
        <f t="shared" si="16"/>
        <v>5096.2</v>
      </c>
      <c r="G535" s="16">
        <f t="shared" si="17"/>
        <v>318.51249999999999</v>
      </c>
    </row>
    <row r="536" spans="1:7" x14ac:dyDescent="0.25">
      <c r="A536" s="5" t="s">
        <v>549</v>
      </c>
      <c r="B536" s="5" t="s">
        <v>429</v>
      </c>
      <c r="C536" s="5">
        <v>1</v>
      </c>
      <c r="D536" s="16">
        <v>4500</v>
      </c>
      <c r="E536" s="16">
        <v>0</v>
      </c>
      <c r="F536" s="16">
        <f t="shared" si="16"/>
        <v>4500</v>
      </c>
      <c r="G536" s="16">
        <f t="shared" si="17"/>
        <v>4500</v>
      </c>
    </row>
    <row r="537" spans="1:7" x14ac:dyDescent="0.25">
      <c r="A537" s="5" t="s">
        <v>310</v>
      </c>
      <c r="B537" s="5" t="s">
        <v>195</v>
      </c>
      <c r="C537" s="5">
        <v>1</v>
      </c>
      <c r="D537" s="16">
        <v>3575</v>
      </c>
      <c r="E537" s="16">
        <v>0</v>
      </c>
      <c r="F537" s="16">
        <f t="shared" si="16"/>
        <v>3575</v>
      </c>
      <c r="G537" s="16">
        <f t="shared" si="17"/>
        <v>3575</v>
      </c>
    </row>
    <row r="538" spans="1:7" x14ac:dyDescent="0.25">
      <c r="A538" s="5" t="s">
        <v>550</v>
      </c>
      <c r="B538" s="5" t="s">
        <v>429</v>
      </c>
      <c r="C538" s="5">
        <v>1</v>
      </c>
      <c r="D538" s="16">
        <v>203</v>
      </c>
      <c r="E538" s="16">
        <v>0</v>
      </c>
      <c r="F538" s="16">
        <f t="shared" si="16"/>
        <v>203</v>
      </c>
      <c r="G538" s="16">
        <f t="shared" si="17"/>
        <v>203</v>
      </c>
    </row>
    <row r="539" spans="1:7" x14ac:dyDescent="0.25">
      <c r="A539" s="5" t="s">
        <v>311</v>
      </c>
      <c r="B539" s="5" t="s">
        <v>195</v>
      </c>
      <c r="C539" s="5">
        <v>3</v>
      </c>
      <c r="D539" s="16">
        <v>5.55</v>
      </c>
      <c r="E539" s="16">
        <v>0</v>
      </c>
      <c r="F539" s="16">
        <f t="shared" si="16"/>
        <v>5.55</v>
      </c>
      <c r="G539" s="16">
        <f t="shared" si="17"/>
        <v>1.8499999999999999</v>
      </c>
    </row>
    <row r="541" spans="1:7" ht="105" x14ac:dyDescent="0.25">
      <c r="C541" s="20" t="s">
        <v>562</v>
      </c>
      <c r="D541" s="20" t="s">
        <v>2</v>
      </c>
      <c r="E541" s="20" t="s">
        <v>563</v>
      </c>
      <c r="F541" s="20" t="s">
        <v>560</v>
      </c>
    </row>
    <row r="542" spans="1:7" x14ac:dyDescent="0.25">
      <c r="C542" s="3">
        <v>1</v>
      </c>
      <c r="D542" s="4">
        <v>5451819763</v>
      </c>
      <c r="E542" s="5">
        <v>536</v>
      </c>
      <c r="F542" s="3">
        <v>1</v>
      </c>
    </row>
    <row r="543" spans="1:7" x14ac:dyDescent="0.25">
      <c r="C543" s="3">
        <v>0.9</v>
      </c>
      <c r="D543" s="4">
        <f>D542*90/100</f>
        <v>4906637786.6999998</v>
      </c>
      <c r="E543" s="5">
        <v>80</v>
      </c>
      <c r="F543" s="8">
        <f>E543/$E$542</f>
        <v>0.14925373134328357</v>
      </c>
    </row>
    <row r="544" spans="1:7" x14ac:dyDescent="0.25">
      <c r="C544" s="3">
        <v>0.8</v>
      </c>
      <c r="D544" s="4">
        <f>D542*80/100</f>
        <v>4361455810.3999996</v>
      </c>
      <c r="E544" s="5">
        <v>38</v>
      </c>
      <c r="F544" s="8">
        <f t="shared" ref="F544:F551" si="18">E544/$E$542</f>
        <v>7.0895522388059698E-2</v>
      </c>
    </row>
    <row r="545" spans="3:6" x14ac:dyDescent="0.25">
      <c r="C545" s="3">
        <v>0.7</v>
      </c>
      <c r="D545" s="4">
        <f>D542*70/100</f>
        <v>3816273834.0999999</v>
      </c>
      <c r="E545" s="5">
        <v>22</v>
      </c>
      <c r="F545" s="8">
        <f t="shared" si="18"/>
        <v>4.1044776119402986E-2</v>
      </c>
    </row>
    <row r="546" spans="3:6" x14ac:dyDescent="0.25">
      <c r="C546" s="3">
        <v>0.6</v>
      </c>
      <c r="D546" s="4">
        <f>D542*60/100</f>
        <v>3271091857.8000002</v>
      </c>
      <c r="E546" s="5">
        <v>14</v>
      </c>
      <c r="F546" s="8">
        <f>E546/$E$542</f>
        <v>2.6119402985074626E-2</v>
      </c>
    </row>
    <row r="547" spans="3:6" x14ac:dyDescent="0.25">
      <c r="C547" s="3">
        <v>0.5</v>
      </c>
      <c r="D547" s="4">
        <f>D542*50/100</f>
        <v>2725909881.5</v>
      </c>
      <c r="E547" s="5">
        <v>9</v>
      </c>
      <c r="F547" s="8">
        <f t="shared" si="18"/>
        <v>1.6791044776119403E-2</v>
      </c>
    </row>
    <row r="548" spans="3:6" x14ac:dyDescent="0.25">
      <c r="C548" s="3">
        <v>0.4</v>
      </c>
      <c r="D548" s="4">
        <f>D542*40/100</f>
        <v>2180727905.1999998</v>
      </c>
      <c r="E548" s="5">
        <v>5</v>
      </c>
      <c r="F548" s="8">
        <f t="shared" si="18"/>
        <v>9.3283582089552231E-3</v>
      </c>
    </row>
    <row r="549" spans="3:6" x14ac:dyDescent="0.25">
      <c r="C549" s="3">
        <v>0.3</v>
      </c>
      <c r="D549" s="4">
        <f>D542*30/100</f>
        <v>1635545928.9000001</v>
      </c>
      <c r="E549" s="5">
        <v>2</v>
      </c>
      <c r="F549" s="8">
        <f t="shared" si="18"/>
        <v>3.7313432835820895E-3</v>
      </c>
    </row>
    <row r="550" spans="3:6" x14ac:dyDescent="0.25">
      <c r="C550" s="3">
        <v>0.2</v>
      </c>
      <c r="D550" s="4">
        <f>D542*20/100</f>
        <v>1090363952.5999999</v>
      </c>
      <c r="E550" s="5">
        <v>2</v>
      </c>
      <c r="F550" s="8">
        <f t="shared" si="18"/>
        <v>3.7313432835820895E-3</v>
      </c>
    </row>
    <row r="551" spans="3:6" x14ac:dyDescent="0.25">
      <c r="C551" s="3">
        <v>0.1</v>
      </c>
      <c r="D551" s="4">
        <f>D542*10/100</f>
        <v>545181976.29999995</v>
      </c>
      <c r="E551" s="5">
        <v>1</v>
      </c>
      <c r="F551" s="8">
        <f t="shared" si="18"/>
        <v>1.8656716417910447E-3</v>
      </c>
    </row>
  </sheetData>
  <autoFilter ref="A3:G539" xr:uid="{56ABABF7-08D8-4A41-9AC1-048B2F6113FF}">
    <sortState xmlns:xlrd2="http://schemas.microsoft.com/office/spreadsheetml/2017/richdata2" ref="A4:G539">
      <sortCondition descending="1" ref="F3:F539"/>
    </sortState>
  </autoFilter>
  <pageMargins left="0.70866141732283472" right="0.70866141732283472"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B4BB-2020-4B89-A284-E43A1BC7502B}">
  <dimension ref="A1:G28"/>
  <sheetViews>
    <sheetView workbookViewId="0"/>
  </sheetViews>
  <sheetFormatPr defaultRowHeight="15" x14ac:dyDescent="0.25"/>
  <cols>
    <col min="1" max="1" width="47" customWidth="1"/>
    <col min="2" max="2" width="21.5703125" customWidth="1"/>
    <col min="3" max="3" width="11.42578125" customWidth="1"/>
    <col min="4" max="4" width="14.42578125" customWidth="1"/>
    <col min="5" max="5" width="16.140625" customWidth="1"/>
    <col min="6" max="6" width="17.7109375" customWidth="1"/>
    <col min="7" max="7" width="17.85546875" customWidth="1"/>
    <col min="9" max="9" width="19.85546875" customWidth="1"/>
    <col min="10" max="10" width="14.42578125" customWidth="1"/>
  </cols>
  <sheetData>
    <row r="1" spans="1:7" ht="15.75" x14ac:dyDescent="0.25">
      <c r="A1" s="17" t="s">
        <v>553</v>
      </c>
    </row>
    <row r="3" spans="1:7" x14ac:dyDescent="0.25">
      <c r="A3" s="7" t="s">
        <v>16</v>
      </c>
      <c r="B3" s="7" t="s">
        <v>14</v>
      </c>
      <c r="C3" s="7" t="s">
        <v>59</v>
      </c>
      <c r="D3" s="7" t="s">
        <v>2</v>
      </c>
      <c r="E3" s="7" t="s">
        <v>13</v>
      </c>
      <c r="F3" s="7" t="s">
        <v>0</v>
      </c>
      <c r="G3" s="7" t="s">
        <v>176</v>
      </c>
    </row>
    <row r="4" spans="1:7" x14ac:dyDescent="0.25">
      <c r="A4" s="5" t="s">
        <v>181</v>
      </c>
      <c r="B4" s="5" t="s">
        <v>178</v>
      </c>
      <c r="C4" s="5">
        <v>17</v>
      </c>
      <c r="D4" s="4">
        <v>9116486</v>
      </c>
      <c r="E4" s="4">
        <v>0</v>
      </c>
      <c r="F4" s="4">
        <f t="shared" ref="F4:F16" si="0">D4+E4</f>
        <v>9116486</v>
      </c>
      <c r="G4" s="4">
        <f t="shared" ref="G4:G16" si="1">F4/C4</f>
        <v>536263.8823529412</v>
      </c>
    </row>
    <row r="5" spans="1:7" x14ac:dyDescent="0.25">
      <c r="A5" s="5" t="s">
        <v>182</v>
      </c>
      <c r="B5" s="5" t="s">
        <v>178</v>
      </c>
      <c r="C5" s="5">
        <v>49</v>
      </c>
      <c r="D5" s="4">
        <v>8539558.8500000015</v>
      </c>
      <c r="E5" s="4">
        <v>0</v>
      </c>
      <c r="F5" s="4">
        <f t="shared" si="0"/>
        <v>8539558.8500000015</v>
      </c>
      <c r="G5" s="4">
        <f t="shared" si="1"/>
        <v>174276.71122448982</v>
      </c>
    </row>
    <row r="6" spans="1:7" x14ac:dyDescent="0.25">
      <c r="A6" s="5" t="s">
        <v>183</v>
      </c>
      <c r="B6" s="5" t="s">
        <v>178</v>
      </c>
      <c r="C6" s="5">
        <v>19</v>
      </c>
      <c r="D6" s="4">
        <v>8019798</v>
      </c>
      <c r="E6" s="4">
        <v>99174</v>
      </c>
      <c r="F6" s="4">
        <f t="shared" si="0"/>
        <v>8118972</v>
      </c>
      <c r="G6" s="4">
        <f t="shared" si="1"/>
        <v>427314.31578947371</v>
      </c>
    </row>
    <row r="7" spans="1:7" x14ac:dyDescent="0.25">
      <c r="A7" s="5" t="s">
        <v>184</v>
      </c>
      <c r="B7" s="5" t="s">
        <v>178</v>
      </c>
      <c r="C7" s="5">
        <v>15</v>
      </c>
      <c r="D7" s="4">
        <v>7233568.4800000004</v>
      </c>
      <c r="E7" s="4">
        <v>0</v>
      </c>
      <c r="F7" s="4">
        <f t="shared" si="0"/>
        <v>7233568.4800000004</v>
      </c>
      <c r="G7" s="4">
        <f t="shared" si="1"/>
        <v>482237.8986666667</v>
      </c>
    </row>
    <row r="8" spans="1:7" x14ac:dyDescent="0.25">
      <c r="A8" s="5" t="s">
        <v>185</v>
      </c>
      <c r="B8" s="5" t="s">
        <v>178</v>
      </c>
      <c r="C8" s="5">
        <v>35</v>
      </c>
      <c r="D8" s="4">
        <v>5011938.5999999996</v>
      </c>
      <c r="E8" s="4">
        <v>1745000</v>
      </c>
      <c r="F8" s="4">
        <f t="shared" si="0"/>
        <v>6756938.5999999996</v>
      </c>
      <c r="G8" s="4">
        <f t="shared" si="1"/>
        <v>193055.38857142857</v>
      </c>
    </row>
    <row r="9" spans="1:7" x14ac:dyDescent="0.25">
      <c r="A9" s="5" t="s">
        <v>186</v>
      </c>
      <c r="B9" s="5" t="s">
        <v>178</v>
      </c>
      <c r="C9" s="5">
        <v>48</v>
      </c>
      <c r="D9" s="4">
        <v>3932395.7300000009</v>
      </c>
      <c r="E9" s="4">
        <v>1478226</v>
      </c>
      <c r="F9" s="4">
        <f t="shared" si="0"/>
        <v>5410621.7300000004</v>
      </c>
      <c r="G9" s="4">
        <f t="shared" si="1"/>
        <v>112721.28604166668</v>
      </c>
    </row>
    <row r="10" spans="1:7" x14ac:dyDescent="0.25">
      <c r="A10" s="5" t="s">
        <v>187</v>
      </c>
      <c r="B10" s="5" t="s">
        <v>178</v>
      </c>
      <c r="C10" s="5">
        <v>48</v>
      </c>
      <c r="D10" s="4">
        <v>5040289.72</v>
      </c>
      <c r="E10" s="4">
        <v>77000</v>
      </c>
      <c r="F10" s="4">
        <f t="shared" si="0"/>
        <v>5117289.72</v>
      </c>
      <c r="G10" s="4">
        <f t="shared" si="1"/>
        <v>106610.2025</v>
      </c>
    </row>
    <row r="11" spans="1:7" x14ac:dyDescent="0.25">
      <c r="A11" s="5" t="s">
        <v>188</v>
      </c>
      <c r="B11" s="5" t="s">
        <v>178</v>
      </c>
      <c r="C11" s="5">
        <v>10</v>
      </c>
      <c r="D11" s="4">
        <v>2666314.63</v>
      </c>
      <c r="E11" s="4">
        <v>0</v>
      </c>
      <c r="F11" s="4">
        <f t="shared" si="0"/>
        <v>2666314.63</v>
      </c>
      <c r="G11" s="4">
        <f t="shared" si="1"/>
        <v>266631.46299999999</v>
      </c>
    </row>
    <row r="12" spans="1:7" x14ac:dyDescent="0.25">
      <c r="A12" s="5" t="s">
        <v>189</v>
      </c>
      <c r="B12" s="5" t="s">
        <v>178</v>
      </c>
      <c r="C12" s="5">
        <v>97</v>
      </c>
      <c r="D12" s="4">
        <v>2614365.48</v>
      </c>
      <c r="E12" s="4">
        <v>0</v>
      </c>
      <c r="F12" s="4">
        <f t="shared" si="0"/>
        <v>2614365.48</v>
      </c>
      <c r="G12" s="4">
        <f t="shared" si="1"/>
        <v>26952.221443298968</v>
      </c>
    </row>
    <row r="13" spans="1:7" x14ac:dyDescent="0.25">
      <c r="A13" s="5" t="s">
        <v>190</v>
      </c>
      <c r="B13" s="5" t="s">
        <v>178</v>
      </c>
      <c r="C13" s="5">
        <v>13</v>
      </c>
      <c r="D13" s="4">
        <v>1794269.9600000002</v>
      </c>
      <c r="E13" s="4">
        <v>142999</v>
      </c>
      <c r="F13" s="4">
        <f t="shared" si="0"/>
        <v>1937268.9600000002</v>
      </c>
      <c r="G13" s="4">
        <f t="shared" si="1"/>
        <v>149020.68923076923</v>
      </c>
    </row>
    <row r="14" spans="1:7" x14ac:dyDescent="0.25">
      <c r="A14" s="5" t="s">
        <v>191</v>
      </c>
      <c r="B14" s="5" t="s">
        <v>178</v>
      </c>
      <c r="C14" s="5">
        <v>6</v>
      </c>
      <c r="D14" s="4">
        <v>535064.43999999994</v>
      </c>
      <c r="E14" s="4">
        <v>0</v>
      </c>
      <c r="F14" s="4">
        <f t="shared" si="0"/>
        <v>535064.43999999994</v>
      </c>
      <c r="G14" s="4">
        <f t="shared" si="1"/>
        <v>89177.406666666662</v>
      </c>
    </row>
    <row r="15" spans="1:7" x14ac:dyDescent="0.25">
      <c r="A15" s="5" t="s">
        <v>192</v>
      </c>
      <c r="B15" s="5" t="s">
        <v>178</v>
      </c>
      <c r="C15" s="5">
        <v>8</v>
      </c>
      <c r="D15" s="4">
        <v>419637</v>
      </c>
      <c r="E15" s="4">
        <v>0</v>
      </c>
      <c r="F15" s="4">
        <f t="shared" si="0"/>
        <v>419637</v>
      </c>
      <c r="G15" s="4">
        <f t="shared" si="1"/>
        <v>52454.625</v>
      </c>
    </row>
    <row r="16" spans="1:7" x14ac:dyDescent="0.25">
      <c r="A16" s="5" t="s">
        <v>193</v>
      </c>
      <c r="B16" s="5" t="s">
        <v>178</v>
      </c>
      <c r="C16" s="5">
        <v>2</v>
      </c>
      <c r="D16" s="4">
        <v>116426.06</v>
      </c>
      <c r="E16" s="4">
        <v>0</v>
      </c>
      <c r="F16" s="4">
        <f t="shared" si="0"/>
        <v>116426.06</v>
      </c>
      <c r="G16" s="4">
        <f t="shared" si="1"/>
        <v>58213.03</v>
      </c>
    </row>
    <row r="18" spans="1:4" ht="150" x14ac:dyDescent="0.25">
      <c r="A18" s="20" t="s">
        <v>562</v>
      </c>
      <c r="B18" s="20" t="s">
        <v>2</v>
      </c>
      <c r="C18" s="20" t="s">
        <v>563</v>
      </c>
      <c r="D18" s="20" t="s">
        <v>560</v>
      </c>
    </row>
    <row r="19" spans="1:4" x14ac:dyDescent="0.25">
      <c r="A19" s="3">
        <v>1</v>
      </c>
      <c r="B19" s="4">
        <v>58582512</v>
      </c>
      <c r="C19" s="5">
        <v>13</v>
      </c>
      <c r="D19" s="3">
        <v>1</v>
      </c>
    </row>
    <row r="20" spans="1:4" x14ac:dyDescent="0.25">
      <c r="A20" s="3">
        <v>0.9</v>
      </c>
      <c r="B20" s="4">
        <f>B19*90/100</f>
        <v>52724260.799999997</v>
      </c>
      <c r="C20" s="5">
        <v>8</v>
      </c>
      <c r="D20" s="8">
        <f>C20/$C$19</f>
        <v>0.61538461538461542</v>
      </c>
    </row>
    <row r="21" spans="1:4" x14ac:dyDescent="0.25">
      <c r="A21" s="3">
        <v>0.8</v>
      </c>
      <c r="B21" s="4">
        <f>B19*80/100</f>
        <v>46866009.600000001</v>
      </c>
      <c r="C21" s="5">
        <v>7</v>
      </c>
      <c r="D21" s="8">
        <f t="shared" ref="D21:D28" si="2">C21/$C$19</f>
        <v>0.53846153846153844</v>
      </c>
    </row>
    <row r="22" spans="1:4" x14ac:dyDescent="0.25">
      <c r="A22" s="3">
        <v>0.7</v>
      </c>
      <c r="B22" s="4">
        <f>B19*70/100</f>
        <v>41007758.399999999</v>
      </c>
      <c r="C22" s="5">
        <v>6</v>
      </c>
      <c r="D22" s="8">
        <f t="shared" si="2"/>
        <v>0.46153846153846156</v>
      </c>
    </row>
    <row r="23" spans="1:4" x14ac:dyDescent="0.25">
      <c r="A23" s="3">
        <v>0.6</v>
      </c>
      <c r="B23" s="4">
        <f>B19*60/100</f>
        <v>35149507.200000003</v>
      </c>
      <c r="C23" s="5">
        <v>5</v>
      </c>
      <c r="D23" s="8">
        <f t="shared" si="2"/>
        <v>0.38461538461538464</v>
      </c>
    </row>
    <row r="24" spans="1:4" x14ac:dyDescent="0.25">
      <c r="A24" s="3">
        <v>0.5</v>
      </c>
      <c r="B24" s="4">
        <f>B19*50/100</f>
        <v>29291256</v>
      </c>
      <c r="C24" s="5">
        <v>4</v>
      </c>
      <c r="D24" s="8">
        <f t="shared" si="2"/>
        <v>0.30769230769230771</v>
      </c>
    </row>
    <row r="25" spans="1:4" x14ac:dyDescent="0.25">
      <c r="A25" s="3">
        <v>0.4</v>
      </c>
      <c r="B25" s="4">
        <f>B19*40/100</f>
        <v>23433004.800000001</v>
      </c>
      <c r="C25" s="5">
        <v>3</v>
      </c>
      <c r="D25" s="8">
        <f t="shared" si="2"/>
        <v>0.23076923076923078</v>
      </c>
    </row>
    <row r="26" spans="1:4" x14ac:dyDescent="0.25">
      <c r="A26" s="3">
        <v>0.3</v>
      </c>
      <c r="B26" s="4">
        <f>B19*30/100</f>
        <v>17574753.600000001</v>
      </c>
      <c r="C26" s="5">
        <v>2</v>
      </c>
      <c r="D26" s="8">
        <f t="shared" si="2"/>
        <v>0.15384615384615385</v>
      </c>
    </row>
    <row r="27" spans="1:4" x14ac:dyDescent="0.25">
      <c r="A27" s="3">
        <v>0.2</v>
      </c>
      <c r="B27" s="4">
        <f>B19*20/100</f>
        <v>11716502.4</v>
      </c>
      <c r="C27" s="5">
        <v>2</v>
      </c>
      <c r="D27" s="8">
        <f t="shared" si="2"/>
        <v>0.15384615384615385</v>
      </c>
    </row>
    <row r="28" spans="1:4" x14ac:dyDescent="0.25">
      <c r="A28" s="3">
        <v>0.1</v>
      </c>
      <c r="B28" s="4">
        <f>B19*10/100</f>
        <v>5858251.2000000002</v>
      </c>
      <c r="C28" s="5">
        <v>1</v>
      </c>
      <c r="D28" s="8">
        <f t="shared" si="2"/>
        <v>7.6923076923076927E-2</v>
      </c>
    </row>
  </sheetData>
  <pageMargins left="0.25" right="0.25" top="0.75" bottom="0.75" header="0.3" footer="0.3"/>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6E0A3-51AD-4F9B-BDF8-FA881872AFA0}">
  <dimension ref="A1:J133"/>
  <sheetViews>
    <sheetView workbookViewId="0"/>
  </sheetViews>
  <sheetFormatPr defaultRowHeight="15" x14ac:dyDescent="0.25"/>
  <cols>
    <col min="1" max="1" width="78.7109375" bestFit="1" customWidth="1"/>
    <col min="2" max="2" width="18" customWidth="1"/>
    <col min="3" max="3" width="12.85546875" customWidth="1"/>
    <col min="4" max="4" width="13.140625" customWidth="1"/>
    <col min="5" max="5" width="16.28515625" customWidth="1"/>
    <col min="6" max="6" width="17.85546875" customWidth="1"/>
    <col min="7" max="7" width="18.7109375" customWidth="1"/>
    <col min="9" max="9" width="9.85546875" customWidth="1"/>
    <col min="10" max="10" width="26.85546875" customWidth="1"/>
    <col min="11" max="11" width="17.7109375" customWidth="1"/>
    <col min="12" max="12" width="15.42578125" customWidth="1"/>
  </cols>
  <sheetData>
    <row r="1" spans="1:9" ht="18.75" x14ac:dyDescent="0.3">
      <c r="A1" s="15" t="s">
        <v>573</v>
      </c>
    </row>
    <row r="3" spans="1:9" x14ac:dyDescent="0.25">
      <c r="A3" s="7" t="s">
        <v>16</v>
      </c>
      <c r="B3" s="7" t="s">
        <v>14</v>
      </c>
      <c r="C3" s="7" t="s">
        <v>59</v>
      </c>
      <c r="D3" s="7" t="s">
        <v>2</v>
      </c>
      <c r="E3" s="7" t="s">
        <v>13</v>
      </c>
      <c r="F3" s="7" t="s">
        <v>0</v>
      </c>
      <c r="G3" s="7" t="s">
        <v>176</v>
      </c>
      <c r="I3" s="1"/>
    </row>
    <row r="4" spans="1:9" x14ac:dyDescent="0.25">
      <c r="A4" s="5" t="s">
        <v>60</v>
      </c>
      <c r="B4" s="5" t="s">
        <v>175</v>
      </c>
      <c r="C4" s="11">
        <v>80</v>
      </c>
      <c r="D4" s="9">
        <v>10187368.339999998</v>
      </c>
      <c r="E4" s="9">
        <v>526410000</v>
      </c>
      <c r="F4" s="4">
        <f t="shared" ref="F4:F35" si="0">D4+E4</f>
        <v>536597368.33999997</v>
      </c>
      <c r="G4" s="9">
        <f>F4/C4</f>
        <v>6707467.1042499999</v>
      </c>
    </row>
    <row r="5" spans="1:9" x14ac:dyDescent="0.25">
      <c r="A5" s="5" t="s">
        <v>61</v>
      </c>
      <c r="B5" s="5" t="s">
        <v>175</v>
      </c>
      <c r="C5" s="11">
        <v>151</v>
      </c>
      <c r="D5" s="9">
        <v>32260279.849999994</v>
      </c>
      <c r="E5" s="9">
        <v>221409385.02000001</v>
      </c>
      <c r="F5" s="4">
        <f t="shared" si="0"/>
        <v>253669664.87</v>
      </c>
      <c r="G5" s="9">
        <f t="shared" ref="G5:G68" si="1">F5/C5</f>
        <v>1679931.5554304635</v>
      </c>
    </row>
    <row r="6" spans="1:9" x14ac:dyDescent="0.25">
      <c r="A6" s="5" t="s">
        <v>62</v>
      </c>
      <c r="B6" s="5" t="s">
        <v>175</v>
      </c>
      <c r="C6" s="11">
        <v>169</v>
      </c>
      <c r="D6" s="9">
        <v>111006549.92999999</v>
      </c>
      <c r="E6" s="9">
        <v>1021856.97</v>
      </c>
      <c r="F6" s="4">
        <f t="shared" si="0"/>
        <v>112028406.89999999</v>
      </c>
      <c r="G6" s="9">
        <f t="shared" si="1"/>
        <v>662889.98165680468</v>
      </c>
    </row>
    <row r="7" spans="1:9" x14ac:dyDescent="0.25">
      <c r="A7" s="5" t="s">
        <v>63</v>
      </c>
      <c r="B7" s="5" t="s">
        <v>175</v>
      </c>
      <c r="C7" s="11">
        <v>336</v>
      </c>
      <c r="D7" s="9">
        <v>73440092.590000004</v>
      </c>
      <c r="E7" s="9">
        <v>18890229.670000002</v>
      </c>
      <c r="F7" s="4">
        <f t="shared" si="0"/>
        <v>92330322.260000005</v>
      </c>
      <c r="G7" s="9">
        <f t="shared" si="1"/>
        <v>274792.62577380956</v>
      </c>
    </row>
    <row r="8" spans="1:9" x14ac:dyDescent="0.25">
      <c r="A8" s="5" t="s">
        <v>64</v>
      </c>
      <c r="B8" s="5" t="s">
        <v>175</v>
      </c>
      <c r="C8" s="11">
        <v>21</v>
      </c>
      <c r="D8" s="9">
        <v>12037323.399999999</v>
      </c>
      <c r="E8" s="9">
        <v>26080567.760000002</v>
      </c>
      <c r="F8" s="4">
        <f t="shared" si="0"/>
        <v>38117891.159999996</v>
      </c>
      <c r="G8" s="9">
        <f t="shared" si="1"/>
        <v>1815137.674285714</v>
      </c>
    </row>
    <row r="9" spans="1:9" x14ac:dyDescent="0.25">
      <c r="A9" s="5" t="s">
        <v>65</v>
      </c>
      <c r="B9" s="5" t="s">
        <v>175</v>
      </c>
      <c r="C9" s="11">
        <v>17</v>
      </c>
      <c r="D9" s="9">
        <v>67999</v>
      </c>
      <c r="E9" s="9">
        <v>36787996.340000004</v>
      </c>
      <c r="F9" s="4">
        <f t="shared" si="0"/>
        <v>36855995.340000004</v>
      </c>
      <c r="G9" s="9">
        <f t="shared" si="1"/>
        <v>2167999.7258823533</v>
      </c>
    </row>
    <row r="10" spans="1:9" x14ac:dyDescent="0.25">
      <c r="A10" s="5" t="s">
        <v>66</v>
      </c>
      <c r="B10" s="5" t="s">
        <v>175</v>
      </c>
      <c r="C10" s="11">
        <v>50</v>
      </c>
      <c r="D10" s="9">
        <v>23894841.760000002</v>
      </c>
      <c r="E10" s="9">
        <v>4688915</v>
      </c>
      <c r="F10" s="4">
        <f t="shared" si="0"/>
        <v>28583756.760000002</v>
      </c>
      <c r="G10" s="9">
        <f t="shared" si="1"/>
        <v>571675.13520000002</v>
      </c>
    </row>
    <row r="11" spans="1:9" x14ac:dyDescent="0.25">
      <c r="A11" s="5" t="s">
        <v>67</v>
      </c>
      <c r="B11" s="5" t="s">
        <v>175</v>
      </c>
      <c r="C11" s="11">
        <v>87</v>
      </c>
      <c r="D11" s="9">
        <v>21558682.390000001</v>
      </c>
      <c r="E11" s="9">
        <v>130000</v>
      </c>
      <c r="F11" s="4">
        <f t="shared" si="0"/>
        <v>21688682.390000001</v>
      </c>
      <c r="G11" s="9">
        <f t="shared" si="1"/>
        <v>249295.19988505749</v>
      </c>
    </row>
    <row r="12" spans="1:9" x14ac:dyDescent="0.25">
      <c r="A12" s="5" t="s">
        <v>68</v>
      </c>
      <c r="B12" s="5" t="s">
        <v>175</v>
      </c>
      <c r="C12" s="11">
        <v>37</v>
      </c>
      <c r="D12" s="9">
        <v>19890482.309999999</v>
      </c>
      <c r="E12" s="9">
        <v>185350</v>
      </c>
      <c r="F12" s="4">
        <f t="shared" si="0"/>
        <v>20075832.309999999</v>
      </c>
      <c r="G12" s="9">
        <f t="shared" si="1"/>
        <v>542590.06243243243</v>
      </c>
    </row>
    <row r="13" spans="1:9" x14ac:dyDescent="0.25">
      <c r="A13" s="5" t="s">
        <v>69</v>
      </c>
      <c r="B13" s="5" t="s">
        <v>175</v>
      </c>
      <c r="C13" s="11">
        <v>65</v>
      </c>
      <c r="D13" s="9">
        <v>18366367.189999998</v>
      </c>
      <c r="E13" s="9">
        <v>245000</v>
      </c>
      <c r="F13" s="4">
        <f t="shared" si="0"/>
        <v>18611367.189999998</v>
      </c>
      <c r="G13" s="9">
        <f t="shared" si="1"/>
        <v>286328.72599999997</v>
      </c>
    </row>
    <row r="14" spans="1:9" x14ac:dyDescent="0.25">
      <c r="A14" s="5" t="s">
        <v>70</v>
      </c>
      <c r="B14" s="5" t="s">
        <v>175</v>
      </c>
      <c r="C14" s="11">
        <v>43</v>
      </c>
      <c r="D14" s="9">
        <v>13311651.629999999</v>
      </c>
      <c r="E14" s="9">
        <v>4690000</v>
      </c>
      <c r="F14" s="4">
        <f t="shared" si="0"/>
        <v>18001651.629999999</v>
      </c>
      <c r="G14" s="9">
        <f t="shared" si="1"/>
        <v>418643.06116279069</v>
      </c>
    </row>
    <row r="15" spans="1:9" x14ac:dyDescent="0.25">
      <c r="A15" s="5" t="s">
        <v>177</v>
      </c>
      <c r="B15" s="5" t="s">
        <v>175</v>
      </c>
      <c r="C15" s="11">
        <v>81</v>
      </c>
      <c r="D15" s="4">
        <v>16851756.16</v>
      </c>
      <c r="E15" s="4">
        <v>0</v>
      </c>
      <c r="F15" s="4">
        <f t="shared" si="0"/>
        <v>16851756.16</v>
      </c>
      <c r="G15" s="9">
        <f t="shared" si="1"/>
        <v>208046.372345679</v>
      </c>
    </row>
    <row r="16" spans="1:9" x14ac:dyDescent="0.25">
      <c r="A16" s="5" t="s">
        <v>71</v>
      </c>
      <c r="B16" s="5" t="s">
        <v>175</v>
      </c>
      <c r="C16" s="11">
        <v>13</v>
      </c>
      <c r="D16" s="9">
        <v>6743637.6200000001</v>
      </c>
      <c r="E16" s="9">
        <v>5352864</v>
      </c>
      <c r="F16" s="4">
        <f t="shared" si="0"/>
        <v>12096501.620000001</v>
      </c>
      <c r="G16" s="9">
        <f t="shared" si="1"/>
        <v>930500.12461538473</v>
      </c>
    </row>
    <row r="17" spans="1:10" x14ac:dyDescent="0.25">
      <c r="A17" s="5" t="s">
        <v>72</v>
      </c>
      <c r="B17" s="5" t="s">
        <v>175</v>
      </c>
      <c r="C17" s="11">
        <v>162</v>
      </c>
      <c r="D17" s="9">
        <v>10182441.180000002</v>
      </c>
      <c r="E17" s="9">
        <v>0</v>
      </c>
      <c r="F17" s="4">
        <f t="shared" si="0"/>
        <v>10182441.180000002</v>
      </c>
      <c r="G17" s="9">
        <f t="shared" si="1"/>
        <v>62854.575185185196</v>
      </c>
      <c r="J17" s="2"/>
    </row>
    <row r="18" spans="1:10" x14ac:dyDescent="0.25">
      <c r="A18" s="5" t="s">
        <v>73</v>
      </c>
      <c r="B18" s="5" t="s">
        <v>175</v>
      </c>
      <c r="C18" s="11">
        <v>169</v>
      </c>
      <c r="D18" s="9">
        <v>9301574.2799999993</v>
      </c>
      <c r="E18" s="9">
        <v>427941.32</v>
      </c>
      <c r="F18" s="4">
        <f t="shared" si="0"/>
        <v>9729515.5999999996</v>
      </c>
      <c r="G18" s="9">
        <f t="shared" si="1"/>
        <v>57571.098224852067</v>
      </c>
      <c r="J18" s="2"/>
    </row>
    <row r="19" spans="1:10" x14ac:dyDescent="0.25">
      <c r="A19" s="5" t="s">
        <v>74</v>
      </c>
      <c r="B19" s="5" t="s">
        <v>175</v>
      </c>
      <c r="C19" s="11">
        <v>22</v>
      </c>
      <c r="D19" s="9">
        <v>7861883.5299999993</v>
      </c>
      <c r="E19" s="9">
        <v>1830579</v>
      </c>
      <c r="F19" s="4">
        <f t="shared" si="0"/>
        <v>9692462.5299999993</v>
      </c>
      <c r="G19" s="9">
        <f t="shared" si="1"/>
        <v>440566.47863636358</v>
      </c>
    </row>
    <row r="20" spans="1:10" x14ac:dyDescent="0.25">
      <c r="A20" s="5" t="s">
        <v>75</v>
      </c>
      <c r="B20" s="5" t="s">
        <v>175</v>
      </c>
      <c r="C20" s="11">
        <v>63</v>
      </c>
      <c r="D20" s="9">
        <v>5054350.0199999996</v>
      </c>
      <c r="E20" s="9">
        <v>3291173.9299999997</v>
      </c>
      <c r="F20" s="4">
        <f t="shared" si="0"/>
        <v>8345523.9499999993</v>
      </c>
      <c r="G20" s="9">
        <f t="shared" si="1"/>
        <v>132468.63412698411</v>
      </c>
    </row>
    <row r="21" spans="1:10" x14ac:dyDescent="0.25">
      <c r="A21" s="5" t="s">
        <v>76</v>
      </c>
      <c r="B21" s="5" t="s">
        <v>175</v>
      </c>
      <c r="C21" s="11">
        <v>24</v>
      </c>
      <c r="D21" s="9">
        <v>7773224.2800000003</v>
      </c>
      <c r="E21" s="9">
        <v>0</v>
      </c>
      <c r="F21" s="4">
        <f t="shared" si="0"/>
        <v>7773224.2800000003</v>
      </c>
      <c r="G21" s="9">
        <f t="shared" si="1"/>
        <v>323884.34500000003</v>
      </c>
    </row>
    <row r="22" spans="1:10" x14ac:dyDescent="0.25">
      <c r="A22" s="5" t="s">
        <v>77</v>
      </c>
      <c r="B22" s="5" t="s">
        <v>175</v>
      </c>
      <c r="C22" s="11">
        <v>76</v>
      </c>
      <c r="D22" s="9">
        <v>5728573.120000001</v>
      </c>
      <c r="E22" s="9">
        <v>1495278.34</v>
      </c>
      <c r="F22" s="4">
        <f t="shared" si="0"/>
        <v>7223851.4600000009</v>
      </c>
      <c r="G22" s="9">
        <f t="shared" si="1"/>
        <v>95050.677105263167</v>
      </c>
    </row>
    <row r="23" spans="1:10" x14ac:dyDescent="0.25">
      <c r="A23" s="5" t="s">
        <v>78</v>
      </c>
      <c r="B23" s="5" t="s">
        <v>175</v>
      </c>
      <c r="C23" s="11">
        <v>216</v>
      </c>
      <c r="D23" s="9">
        <v>5715933.0600000015</v>
      </c>
      <c r="E23" s="9">
        <v>60000</v>
      </c>
      <c r="F23" s="4">
        <f t="shared" si="0"/>
        <v>5775933.0600000015</v>
      </c>
      <c r="G23" s="9">
        <f t="shared" si="1"/>
        <v>26740.430833333339</v>
      </c>
    </row>
    <row r="24" spans="1:10" x14ac:dyDescent="0.25">
      <c r="A24" s="5" t="s">
        <v>79</v>
      </c>
      <c r="B24" s="5" t="s">
        <v>175</v>
      </c>
      <c r="C24" s="11">
        <v>37</v>
      </c>
      <c r="D24" s="9">
        <v>5295387.5099999988</v>
      </c>
      <c r="E24" s="9">
        <v>0</v>
      </c>
      <c r="F24" s="4">
        <f t="shared" si="0"/>
        <v>5295387.5099999988</v>
      </c>
      <c r="G24" s="9">
        <f t="shared" si="1"/>
        <v>143118.58135135131</v>
      </c>
    </row>
    <row r="25" spans="1:10" x14ac:dyDescent="0.25">
      <c r="A25" s="5" t="s">
        <v>80</v>
      </c>
      <c r="B25" s="5" t="s">
        <v>175</v>
      </c>
      <c r="C25" s="11">
        <v>16</v>
      </c>
      <c r="D25" s="9">
        <v>3063590</v>
      </c>
      <c r="E25" s="9">
        <v>1993344.62</v>
      </c>
      <c r="F25" s="4">
        <f t="shared" si="0"/>
        <v>5056934.62</v>
      </c>
      <c r="G25" s="9">
        <f t="shared" si="1"/>
        <v>316058.41375000001</v>
      </c>
    </row>
    <row r="26" spans="1:10" x14ac:dyDescent="0.25">
      <c r="A26" s="5" t="s">
        <v>81</v>
      </c>
      <c r="B26" s="5" t="s">
        <v>175</v>
      </c>
      <c r="C26" s="11">
        <v>53</v>
      </c>
      <c r="D26" s="9">
        <v>1801534.1700000002</v>
      </c>
      <c r="E26" s="9">
        <v>2810000</v>
      </c>
      <c r="F26" s="4">
        <f t="shared" si="0"/>
        <v>4611534.17</v>
      </c>
      <c r="G26" s="9">
        <f t="shared" si="1"/>
        <v>87010.078679245285</v>
      </c>
    </row>
    <row r="27" spans="1:10" x14ac:dyDescent="0.25">
      <c r="A27" s="5" t="s">
        <v>82</v>
      </c>
      <c r="B27" s="5" t="s">
        <v>175</v>
      </c>
      <c r="C27" s="11">
        <v>56</v>
      </c>
      <c r="D27" s="9">
        <v>3370399.9299999997</v>
      </c>
      <c r="E27" s="9">
        <v>281722</v>
      </c>
      <c r="F27" s="4">
        <f t="shared" si="0"/>
        <v>3652121.9299999997</v>
      </c>
      <c r="G27" s="9">
        <f t="shared" si="1"/>
        <v>65216.463035714281</v>
      </c>
    </row>
    <row r="28" spans="1:10" x14ac:dyDescent="0.25">
      <c r="A28" s="5" t="s">
        <v>83</v>
      </c>
      <c r="B28" s="5" t="s">
        <v>175</v>
      </c>
      <c r="C28" s="11">
        <v>23</v>
      </c>
      <c r="D28" s="9">
        <v>3270376.03</v>
      </c>
      <c r="E28" s="9">
        <v>0</v>
      </c>
      <c r="F28" s="4">
        <f t="shared" si="0"/>
        <v>3270376.03</v>
      </c>
      <c r="G28" s="9">
        <f t="shared" si="1"/>
        <v>142190.26217391304</v>
      </c>
    </row>
    <row r="29" spans="1:10" x14ac:dyDescent="0.25">
      <c r="A29" s="5" t="s">
        <v>84</v>
      </c>
      <c r="B29" s="5" t="s">
        <v>175</v>
      </c>
      <c r="C29" s="11">
        <v>19</v>
      </c>
      <c r="D29" s="9">
        <v>2967677.67</v>
      </c>
      <c r="E29" s="9">
        <v>274400</v>
      </c>
      <c r="F29" s="4">
        <f t="shared" si="0"/>
        <v>3242077.67</v>
      </c>
      <c r="G29" s="9">
        <f t="shared" si="1"/>
        <v>170635.66684210525</v>
      </c>
    </row>
    <row r="30" spans="1:10" x14ac:dyDescent="0.25">
      <c r="A30" s="5" t="s">
        <v>85</v>
      </c>
      <c r="B30" s="5" t="s">
        <v>175</v>
      </c>
      <c r="C30" s="11">
        <v>51</v>
      </c>
      <c r="D30" s="9">
        <v>3185504.3400000008</v>
      </c>
      <c r="E30" s="9">
        <v>0</v>
      </c>
      <c r="F30" s="4">
        <f t="shared" si="0"/>
        <v>3185504.3400000008</v>
      </c>
      <c r="G30" s="9">
        <f t="shared" si="1"/>
        <v>62460.869411764725</v>
      </c>
    </row>
    <row r="31" spans="1:10" x14ac:dyDescent="0.25">
      <c r="A31" s="5" t="s">
        <v>86</v>
      </c>
      <c r="B31" s="5" t="s">
        <v>175</v>
      </c>
      <c r="C31" s="11">
        <v>12</v>
      </c>
      <c r="D31" s="9">
        <v>120819</v>
      </c>
      <c r="E31" s="9">
        <v>3005000</v>
      </c>
      <c r="F31" s="4">
        <f t="shared" si="0"/>
        <v>3125819</v>
      </c>
      <c r="G31" s="9">
        <f t="shared" si="1"/>
        <v>260484.91666666666</v>
      </c>
    </row>
    <row r="32" spans="1:10" x14ac:dyDescent="0.25">
      <c r="A32" s="5" t="s">
        <v>87</v>
      </c>
      <c r="B32" s="5" t="s">
        <v>175</v>
      </c>
      <c r="C32" s="11">
        <v>2</v>
      </c>
      <c r="D32" s="9">
        <v>134900</v>
      </c>
      <c r="E32" s="9">
        <v>2537190</v>
      </c>
      <c r="F32" s="4">
        <f t="shared" si="0"/>
        <v>2672090</v>
      </c>
      <c r="G32" s="9">
        <f t="shared" si="1"/>
        <v>1336045</v>
      </c>
    </row>
    <row r="33" spans="1:7" x14ac:dyDescent="0.25">
      <c r="A33" s="5" t="s">
        <v>88</v>
      </c>
      <c r="B33" s="5" t="s">
        <v>175</v>
      </c>
      <c r="C33" s="11">
        <v>17</v>
      </c>
      <c r="D33" s="9">
        <v>2590023.7999999998</v>
      </c>
      <c r="E33" s="9">
        <v>0</v>
      </c>
      <c r="F33" s="4">
        <f t="shared" si="0"/>
        <v>2590023.7999999998</v>
      </c>
      <c r="G33" s="9">
        <f t="shared" si="1"/>
        <v>152354.34117647057</v>
      </c>
    </row>
    <row r="34" spans="1:7" x14ac:dyDescent="0.25">
      <c r="A34" s="5" t="s">
        <v>89</v>
      </c>
      <c r="B34" s="5" t="s">
        <v>175</v>
      </c>
      <c r="C34" s="11">
        <v>75</v>
      </c>
      <c r="D34" s="9">
        <v>2575698.4500000002</v>
      </c>
      <c r="E34" s="9">
        <v>0</v>
      </c>
      <c r="F34" s="4">
        <f t="shared" si="0"/>
        <v>2575698.4500000002</v>
      </c>
      <c r="G34" s="9">
        <f t="shared" si="1"/>
        <v>34342.646000000001</v>
      </c>
    </row>
    <row r="35" spans="1:7" x14ac:dyDescent="0.25">
      <c r="A35" s="5" t="s">
        <v>90</v>
      </c>
      <c r="B35" s="5" t="s">
        <v>175</v>
      </c>
      <c r="C35" s="11">
        <v>23</v>
      </c>
      <c r="D35" s="9">
        <v>2446181.3899999992</v>
      </c>
      <c r="E35" s="9">
        <v>0</v>
      </c>
      <c r="F35" s="4">
        <f t="shared" si="0"/>
        <v>2446181.3899999992</v>
      </c>
      <c r="G35" s="9">
        <f t="shared" si="1"/>
        <v>106355.71260869561</v>
      </c>
    </row>
    <row r="36" spans="1:7" x14ac:dyDescent="0.25">
      <c r="A36" s="5" t="s">
        <v>91</v>
      </c>
      <c r="B36" s="5" t="s">
        <v>175</v>
      </c>
      <c r="C36" s="11">
        <v>4</v>
      </c>
      <c r="D36" s="9">
        <v>2433324</v>
      </c>
      <c r="E36" s="9">
        <v>0</v>
      </c>
      <c r="F36" s="4">
        <f t="shared" ref="F36:F67" si="2">D36+E36</f>
        <v>2433324</v>
      </c>
      <c r="G36" s="9">
        <f t="shared" si="1"/>
        <v>608331</v>
      </c>
    </row>
    <row r="37" spans="1:7" x14ac:dyDescent="0.25">
      <c r="A37" s="5" t="s">
        <v>92</v>
      </c>
      <c r="B37" s="5" t="s">
        <v>175</v>
      </c>
      <c r="C37" s="11">
        <v>17</v>
      </c>
      <c r="D37" s="9">
        <v>2202884.08</v>
      </c>
      <c r="E37" s="9">
        <v>0</v>
      </c>
      <c r="F37" s="4">
        <f t="shared" si="2"/>
        <v>2202884.08</v>
      </c>
      <c r="G37" s="9">
        <f t="shared" si="1"/>
        <v>129581.41647058824</v>
      </c>
    </row>
    <row r="38" spans="1:7" x14ac:dyDescent="0.25">
      <c r="A38" s="5" t="s">
        <v>93</v>
      </c>
      <c r="B38" s="5" t="s">
        <v>175</v>
      </c>
      <c r="C38" s="11">
        <v>25</v>
      </c>
      <c r="D38" s="9">
        <v>1898620.3199999998</v>
      </c>
      <c r="E38" s="9">
        <v>0</v>
      </c>
      <c r="F38" s="4">
        <f t="shared" si="2"/>
        <v>1898620.3199999998</v>
      </c>
      <c r="G38" s="9">
        <f t="shared" si="1"/>
        <v>75944.8128</v>
      </c>
    </row>
    <row r="39" spans="1:7" x14ac:dyDescent="0.25">
      <c r="A39" s="5" t="s">
        <v>94</v>
      </c>
      <c r="B39" s="5" t="s">
        <v>175</v>
      </c>
      <c r="C39" s="11">
        <v>9</v>
      </c>
      <c r="D39" s="9">
        <v>1837453.6700000002</v>
      </c>
      <c r="E39" s="9">
        <v>0</v>
      </c>
      <c r="F39" s="4">
        <f t="shared" si="2"/>
        <v>1837453.6700000002</v>
      </c>
      <c r="G39" s="9">
        <f t="shared" si="1"/>
        <v>204161.51888888891</v>
      </c>
    </row>
    <row r="40" spans="1:7" x14ac:dyDescent="0.25">
      <c r="A40" s="5" t="s">
        <v>95</v>
      </c>
      <c r="B40" s="5" t="s">
        <v>175</v>
      </c>
      <c r="C40" s="11">
        <v>24</v>
      </c>
      <c r="D40" s="9">
        <v>1567843.0299999998</v>
      </c>
      <c r="E40" s="9">
        <v>218000</v>
      </c>
      <c r="F40" s="4">
        <f t="shared" si="2"/>
        <v>1785843.0299999998</v>
      </c>
      <c r="G40" s="9">
        <f t="shared" si="1"/>
        <v>74410.126249999987</v>
      </c>
    </row>
    <row r="41" spans="1:7" x14ac:dyDescent="0.25">
      <c r="A41" s="5" t="s">
        <v>179</v>
      </c>
      <c r="B41" s="5" t="s">
        <v>175</v>
      </c>
      <c r="C41" s="11">
        <v>60</v>
      </c>
      <c r="D41" s="4">
        <v>1647056.330000001</v>
      </c>
      <c r="E41" s="4">
        <v>0</v>
      </c>
      <c r="F41" s="4">
        <f t="shared" si="2"/>
        <v>1647056.330000001</v>
      </c>
      <c r="G41" s="9">
        <f t="shared" si="1"/>
        <v>27450.938833333352</v>
      </c>
    </row>
    <row r="42" spans="1:7" x14ac:dyDescent="0.25">
      <c r="A42" s="5" t="s">
        <v>180</v>
      </c>
      <c r="B42" s="5" t="s">
        <v>175</v>
      </c>
      <c r="C42" s="11">
        <v>52</v>
      </c>
      <c r="D42" s="4">
        <v>1631775.36</v>
      </c>
      <c r="E42" s="4">
        <v>0</v>
      </c>
      <c r="F42" s="4">
        <f t="shared" si="2"/>
        <v>1631775.36</v>
      </c>
      <c r="G42" s="9">
        <f t="shared" si="1"/>
        <v>31380.295384615387</v>
      </c>
    </row>
    <row r="43" spans="1:7" x14ac:dyDescent="0.25">
      <c r="A43" s="5" t="s">
        <v>96</v>
      </c>
      <c r="B43" s="5" t="s">
        <v>175</v>
      </c>
      <c r="C43" s="11">
        <v>44</v>
      </c>
      <c r="D43" s="9">
        <v>1555802.49</v>
      </c>
      <c r="E43" s="9">
        <v>0</v>
      </c>
      <c r="F43" s="4">
        <f t="shared" si="2"/>
        <v>1555802.49</v>
      </c>
      <c r="G43" s="9">
        <f t="shared" si="1"/>
        <v>35359.147499999999</v>
      </c>
    </row>
    <row r="44" spans="1:7" x14ac:dyDescent="0.25">
      <c r="A44" s="5" t="s">
        <v>97</v>
      </c>
      <c r="B44" s="5" t="s">
        <v>175</v>
      </c>
      <c r="C44" s="11">
        <v>8</v>
      </c>
      <c r="D44" s="9">
        <v>115811</v>
      </c>
      <c r="E44" s="9">
        <v>1400000</v>
      </c>
      <c r="F44" s="4">
        <f t="shared" si="2"/>
        <v>1515811</v>
      </c>
      <c r="G44" s="9">
        <f t="shared" si="1"/>
        <v>189476.375</v>
      </c>
    </row>
    <row r="45" spans="1:7" x14ac:dyDescent="0.25">
      <c r="A45" s="5" t="s">
        <v>98</v>
      </c>
      <c r="B45" s="5" t="s">
        <v>175</v>
      </c>
      <c r="C45" s="11">
        <v>15</v>
      </c>
      <c r="D45" s="9">
        <v>1316232.02</v>
      </c>
      <c r="E45" s="9">
        <v>85400</v>
      </c>
      <c r="F45" s="4">
        <f t="shared" si="2"/>
        <v>1401632.02</v>
      </c>
      <c r="G45" s="9">
        <f t="shared" si="1"/>
        <v>93442.134666666665</v>
      </c>
    </row>
    <row r="46" spans="1:7" x14ac:dyDescent="0.25">
      <c r="A46" s="5" t="s">
        <v>99</v>
      </c>
      <c r="B46" s="5" t="s">
        <v>175</v>
      </c>
      <c r="C46" s="11">
        <v>51</v>
      </c>
      <c r="D46" s="9">
        <v>1256775.5299999998</v>
      </c>
      <c r="E46" s="9">
        <v>0</v>
      </c>
      <c r="F46" s="4">
        <f t="shared" si="2"/>
        <v>1256775.5299999998</v>
      </c>
      <c r="G46" s="9">
        <f t="shared" si="1"/>
        <v>24642.657450980387</v>
      </c>
    </row>
    <row r="47" spans="1:7" x14ac:dyDescent="0.25">
      <c r="A47" s="5" t="s">
        <v>100</v>
      </c>
      <c r="B47" s="5" t="s">
        <v>175</v>
      </c>
      <c r="C47" s="11">
        <v>10</v>
      </c>
      <c r="D47" s="9">
        <v>1200787.29</v>
      </c>
      <c r="E47" s="9">
        <v>0</v>
      </c>
      <c r="F47" s="4">
        <f t="shared" si="2"/>
        <v>1200787.29</v>
      </c>
      <c r="G47" s="9">
        <f t="shared" si="1"/>
        <v>120078.72900000001</v>
      </c>
    </row>
    <row r="48" spans="1:7" x14ac:dyDescent="0.25">
      <c r="A48" s="5" t="s">
        <v>101</v>
      </c>
      <c r="B48" s="5" t="s">
        <v>175</v>
      </c>
      <c r="C48" s="11">
        <v>29</v>
      </c>
      <c r="D48" s="9">
        <v>1178560.42</v>
      </c>
      <c r="E48" s="9">
        <v>0</v>
      </c>
      <c r="F48" s="4">
        <f t="shared" si="2"/>
        <v>1178560.42</v>
      </c>
      <c r="G48" s="9">
        <f t="shared" si="1"/>
        <v>40640.014482758619</v>
      </c>
    </row>
    <row r="49" spans="1:7" x14ac:dyDescent="0.25">
      <c r="A49" s="5" t="s">
        <v>102</v>
      </c>
      <c r="B49" s="5" t="s">
        <v>175</v>
      </c>
      <c r="C49" s="11">
        <v>1</v>
      </c>
      <c r="D49" s="9">
        <v>1040000</v>
      </c>
      <c r="E49" s="9">
        <v>0</v>
      </c>
      <c r="F49" s="4">
        <f t="shared" si="2"/>
        <v>1040000</v>
      </c>
      <c r="G49" s="9">
        <f t="shared" si="1"/>
        <v>1040000</v>
      </c>
    </row>
    <row r="50" spans="1:7" x14ac:dyDescent="0.25">
      <c r="A50" s="5" t="s">
        <v>103</v>
      </c>
      <c r="B50" s="5" t="s">
        <v>175</v>
      </c>
      <c r="C50" s="11">
        <v>45</v>
      </c>
      <c r="D50" s="9">
        <v>1031912.1700000002</v>
      </c>
      <c r="E50" s="9">
        <v>0</v>
      </c>
      <c r="F50" s="4">
        <f t="shared" si="2"/>
        <v>1031912.1700000002</v>
      </c>
      <c r="G50" s="9">
        <f t="shared" si="1"/>
        <v>22931.381555555559</v>
      </c>
    </row>
    <row r="51" spans="1:7" x14ac:dyDescent="0.25">
      <c r="A51" s="5" t="s">
        <v>104</v>
      </c>
      <c r="B51" s="5" t="s">
        <v>175</v>
      </c>
      <c r="C51" s="11">
        <v>32</v>
      </c>
      <c r="D51" s="9">
        <v>1028887.4899999999</v>
      </c>
      <c r="E51" s="9">
        <v>0</v>
      </c>
      <c r="F51" s="4">
        <f t="shared" si="2"/>
        <v>1028887.4899999999</v>
      </c>
      <c r="G51" s="9">
        <f t="shared" si="1"/>
        <v>32152.734062499996</v>
      </c>
    </row>
    <row r="52" spans="1:7" x14ac:dyDescent="0.25">
      <c r="A52" s="5" t="s">
        <v>105</v>
      </c>
      <c r="B52" s="5" t="s">
        <v>175</v>
      </c>
      <c r="C52" s="11">
        <v>5</v>
      </c>
      <c r="D52" s="9">
        <v>950441.9800000001</v>
      </c>
      <c r="E52" s="9">
        <v>0</v>
      </c>
      <c r="F52" s="4">
        <f t="shared" si="2"/>
        <v>950441.9800000001</v>
      </c>
      <c r="G52" s="9">
        <f t="shared" si="1"/>
        <v>190088.39600000001</v>
      </c>
    </row>
    <row r="53" spans="1:7" x14ac:dyDescent="0.25">
      <c r="A53" s="5" t="s">
        <v>106</v>
      </c>
      <c r="B53" s="5" t="s">
        <v>175</v>
      </c>
      <c r="C53" s="11">
        <v>4</v>
      </c>
      <c r="D53" s="9">
        <v>102400</v>
      </c>
      <c r="E53" s="9">
        <v>805500</v>
      </c>
      <c r="F53" s="4">
        <f t="shared" si="2"/>
        <v>907900</v>
      </c>
      <c r="G53" s="9">
        <f t="shared" si="1"/>
        <v>226975</v>
      </c>
    </row>
    <row r="54" spans="1:7" x14ac:dyDescent="0.25">
      <c r="A54" s="5" t="s">
        <v>107</v>
      </c>
      <c r="B54" s="5" t="s">
        <v>175</v>
      </c>
      <c r="C54" s="11">
        <v>10</v>
      </c>
      <c r="D54" s="9">
        <v>833501.28</v>
      </c>
      <c r="E54" s="9">
        <v>0</v>
      </c>
      <c r="F54" s="4">
        <f t="shared" si="2"/>
        <v>833501.28</v>
      </c>
      <c r="G54" s="9">
        <f t="shared" si="1"/>
        <v>83350.127999999997</v>
      </c>
    </row>
    <row r="55" spans="1:7" x14ac:dyDescent="0.25">
      <c r="A55" s="5" t="s">
        <v>108</v>
      </c>
      <c r="B55" s="5" t="s">
        <v>175</v>
      </c>
      <c r="C55" s="11">
        <v>23</v>
      </c>
      <c r="D55" s="9">
        <v>826262.11999999988</v>
      </c>
      <c r="E55" s="9">
        <v>0</v>
      </c>
      <c r="F55" s="4">
        <f t="shared" si="2"/>
        <v>826262.11999999988</v>
      </c>
      <c r="G55" s="9">
        <f t="shared" si="1"/>
        <v>35924.439999999995</v>
      </c>
    </row>
    <row r="56" spans="1:7" x14ac:dyDescent="0.25">
      <c r="A56" s="5" t="s">
        <v>109</v>
      </c>
      <c r="B56" s="5" t="s">
        <v>175</v>
      </c>
      <c r="C56" s="11">
        <v>91</v>
      </c>
      <c r="D56" s="9">
        <v>824187.95000000007</v>
      </c>
      <c r="E56" s="9">
        <v>0</v>
      </c>
      <c r="F56" s="4">
        <f t="shared" si="2"/>
        <v>824187.95000000007</v>
      </c>
      <c r="G56" s="9">
        <f t="shared" si="1"/>
        <v>9057.0104395604412</v>
      </c>
    </row>
    <row r="57" spans="1:7" x14ac:dyDescent="0.25">
      <c r="A57" s="5" t="s">
        <v>110</v>
      </c>
      <c r="B57" s="5" t="s">
        <v>175</v>
      </c>
      <c r="C57" s="11">
        <v>12</v>
      </c>
      <c r="D57" s="9">
        <v>786327.99</v>
      </c>
      <c r="E57" s="9">
        <v>0</v>
      </c>
      <c r="F57" s="4">
        <f t="shared" si="2"/>
        <v>786327.99</v>
      </c>
      <c r="G57" s="9">
        <f t="shared" si="1"/>
        <v>65527.332499999997</v>
      </c>
    </row>
    <row r="58" spans="1:7" x14ac:dyDescent="0.25">
      <c r="A58" s="5" t="s">
        <v>111</v>
      </c>
      <c r="B58" s="5" t="s">
        <v>175</v>
      </c>
      <c r="C58" s="11">
        <v>5</v>
      </c>
      <c r="D58" s="9">
        <v>710438.56</v>
      </c>
      <c r="E58" s="9">
        <v>0</v>
      </c>
      <c r="F58" s="4">
        <f t="shared" si="2"/>
        <v>710438.56</v>
      </c>
      <c r="G58" s="9">
        <f t="shared" si="1"/>
        <v>142087.712</v>
      </c>
    </row>
    <row r="59" spans="1:7" x14ac:dyDescent="0.25">
      <c r="A59" s="5" t="s">
        <v>112</v>
      </c>
      <c r="B59" s="5" t="s">
        <v>175</v>
      </c>
      <c r="C59" s="11">
        <v>12</v>
      </c>
      <c r="D59" s="9">
        <v>708854.04999999993</v>
      </c>
      <c r="E59" s="9">
        <v>0</v>
      </c>
      <c r="F59" s="4">
        <f t="shared" si="2"/>
        <v>708854.04999999993</v>
      </c>
      <c r="G59" s="9">
        <f t="shared" si="1"/>
        <v>59071.17083333333</v>
      </c>
    </row>
    <row r="60" spans="1:7" x14ac:dyDescent="0.25">
      <c r="A60" s="5" t="s">
        <v>113</v>
      </c>
      <c r="B60" s="5" t="s">
        <v>175</v>
      </c>
      <c r="C60" s="11">
        <v>11</v>
      </c>
      <c r="D60" s="9">
        <v>687712.97</v>
      </c>
      <c r="E60" s="9">
        <v>0</v>
      </c>
      <c r="F60" s="4">
        <f t="shared" si="2"/>
        <v>687712.97</v>
      </c>
      <c r="G60" s="9">
        <f t="shared" si="1"/>
        <v>62519.360909090909</v>
      </c>
    </row>
    <row r="61" spans="1:7" x14ac:dyDescent="0.25">
      <c r="A61" s="5" t="s">
        <v>114</v>
      </c>
      <c r="B61" s="5" t="s">
        <v>175</v>
      </c>
      <c r="C61" s="11">
        <v>12</v>
      </c>
      <c r="D61" s="9">
        <v>668162.2899999998</v>
      </c>
      <c r="E61" s="9">
        <v>0</v>
      </c>
      <c r="F61" s="4">
        <f t="shared" si="2"/>
        <v>668162.2899999998</v>
      </c>
      <c r="G61" s="9">
        <f t="shared" si="1"/>
        <v>55680.190833333319</v>
      </c>
    </row>
    <row r="62" spans="1:7" x14ac:dyDescent="0.25">
      <c r="A62" s="5" t="s">
        <v>115</v>
      </c>
      <c r="B62" s="5" t="s">
        <v>175</v>
      </c>
      <c r="C62" s="11">
        <v>17</v>
      </c>
      <c r="D62" s="9">
        <v>660426.6</v>
      </c>
      <c r="E62" s="9">
        <v>0</v>
      </c>
      <c r="F62" s="4">
        <f t="shared" si="2"/>
        <v>660426.6</v>
      </c>
      <c r="G62" s="9">
        <f t="shared" si="1"/>
        <v>38848.623529411765</v>
      </c>
    </row>
    <row r="63" spans="1:7" x14ac:dyDescent="0.25">
      <c r="A63" s="5" t="s">
        <v>116</v>
      </c>
      <c r="B63" s="5" t="s">
        <v>175</v>
      </c>
      <c r="C63" s="11">
        <v>37</v>
      </c>
      <c r="D63" s="9">
        <v>296622.09999999998</v>
      </c>
      <c r="E63" s="9">
        <v>332437.31</v>
      </c>
      <c r="F63" s="4">
        <f t="shared" si="2"/>
        <v>629059.40999999992</v>
      </c>
      <c r="G63" s="9">
        <f t="shared" si="1"/>
        <v>17001.605675675673</v>
      </c>
    </row>
    <row r="64" spans="1:7" x14ac:dyDescent="0.25">
      <c r="A64" s="5" t="s">
        <v>117</v>
      </c>
      <c r="B64" s="5" t="s">
        <v>175</v>
      </c>
      <c r="C64" s="11">
        <v>18</v>
      </c>
      <c r="D64" s="9">
        <v>605869.97</v>
      </c>
      <c r="E64" s="9">
        <v>0</v>
      </c>
      <c r="F64" s="4">
        <f t="shared" si="2"/>
        <v>605869.97</v>
      </c>
      <c r="G64" s="9">
        <f t="shared" si="1"/>
        <v>33659.442777777775</v>
      </c>
    </row>
    <row r="65" spans="1:7" x14ac:dyDescent="0.25">
      <c r="A65" s="5" t="s">
        <v>118</v>
      </c>
      <c r="B65" s="5" t="s">
        <v>175</v>
      </c>
      <c r="C65" s="11">
        <v>13</v>
      </c>
      <c r="D65" s="9">
        <v>352854.63</v>
      </c>
      <c r="E65" s="9">
        <v>219327</v>
      </c>
      <c r="F65" s="4">
        <f t="shared" si="2"/>
        <v>572181.63</v>
      </c>
      <c r="G65" s="9">
        <f t="shared" si="1"/>
        <v>44013.971538461541</v>
      </c>
    </row>
    <row r="66" spans="1:7" x14ac:dyDescent="0.25">
      <c r="A66" s="5" t="s">
        <v>119</v>
      </c>
      <c r="B66" s="5" t="s">
        <v>175</v>
      </c>
      <c r="C66" s="11">
        <v>9</v>
      </c>
      <c r="D66" s="9">
        <v>564572</v>
      </c>
      <c r="E66" s="9">
        <v>0</v>
      </c>
      <c r="F66" s="4">
        <f t="shared" si="2"/>
        <v>564572</v>
      </c>
      <c r="G66" s="9">
        <f t="shared" si="1"/>
        <v>62730.222222222219</v>
      </c>
    </row>
    <row r="67" spans="1:7" x14ac:dyDescent="0.25">
      <c r="A67" s="5" t="s">
        <v>120</v>
      </c>
      <c r="B67" s="5" t="s">
        <v>175</v>
      </c>
      <c r="C67" s="11">
        <v>20</v>
      </c>
      <c r="D67" s="9">
        <v>558204.24</v>
      </c>
      <c r="E67" s="9">
        <v>0</v>
      </c>
      <c r="F67" s="4">
        <f t="shared" si="2"/>
        <v>558204.24</v>
      </c>
      <c r="G67" s="9">
        <f t="shared" si="1"/>
        <v>27910.212</v>
      </c>
    </row>
    <row r="68" spans="1:7" x14ac:dyDescent="0.25">
      <c r="A68" s="5" t="s">
        <v>121</v>
      </c>
      <c r="B68" s="5" t="s">
        <v>175</v>
      </c>
      <c r="C68" s="11">
        <v>28</v>
      </c>
      <c r="D68" s="9">
        <v>545246.19999999995</v>
      </c>
      <c r="E68" s="9">
        <v>0</v>
      </c>
      <c r="F68" s="4">
        <f t="shared" ref="F68:F99" si="3">D68+E68</f>
        <v>545246.19999999995</v>
      </c>
      <c r="G68" s="9">
        <f t="shared" si="1"/>
        <v>19473.07857142857</v>
      </c>
    </row>
    <row r="69" spans="1:7" x14ac:dyDescent="0.25">
      <c r="A69" s="5" t="s">
        <v>122</v>
      </c>
      <c r="B69" s="5" t="s">
        <v>175</v>
      </c>
      <c r="C69" s="11">
        <v>44</v>
      </c>
      <c r="D69" s="9">
        <v>543326</v>
      </c>
      <c r="E69" s="9">
        <v>0</v>
      </c>
      <c r="F69" s="4">
        <f t="shared" si="3"/>
        <v>543326</v>
      </c>
      <c r="G69" s="9">
        <f t="shared" ref="G69:G121" si="4">F69/C69</f>
        <v>12348.318181818182</v>
      </c>
    </row>
    <row r="70" spans="1:7" x14ac:dyDescent="0.25">
      <c r="A70" s="5" t="s">
        <v>123</v>
      </c>
      <c r="B70" s="5" t="s">
        <v>175</v>
      </c>
      <c r="C70" s="11">
        <v>16</v>
      </c>
      <c r="D70" s="9">
        <v>513039.72</v>
      </c>
      <c r="E70" s="9">
        <v>0</v>
      </c>
      <c r="F70" s="4">
        <f t="shared" si="3"/>
        <v>513039.72</v>
      </c>
      <c r="G70" s="9">
        <f t="shared" si="4"/>
        <v>32064.982499999998</v>
      </c>
    </row>
    <row r="71" spans="1:7" x14ac:dyDescent="0.25">
      <c r="A71" s="5" t="s">
        <v>124</v>
      </c>
      <c r="B71" s="5" t="s">
        <v>175</v>
      </c>
      <c r="C71" s="11">
        <v>3</v>
      </c>
      <c r="D71" s="9">
        <v>493589.17</v>
      </c>
      <c r="E71" s="9">
        <v>0</v>
      </c>
      <c r="F71" s="4">
        <f t="shared" si="3"/>
        <v>493589.17</v>
      </c>
      <c r="G71" s="9">
        <f t="shared" si="4"/>
        <v>164529.72333333333</v>
      </c>
    </row>
    <row r="72" spans="1:7" x14ac:dyDescent="0.25">
      <c r="A72" s="5" t="s">
        <v>125</v>
      </c>
      <c r="B72" s="5" t="s">
        <v>175</v>
      </c>
      <c r="C72" s="11">
        <v>30</v>
      </c>
      <c r="D72" s="9">
        <v>393793.47</v>
      </c>
      <c r="E72" s="9">
        <v>73519.69</v>
      </c>
      <c r="F72" s="4">
        <f t="shared" si="3"/>
        <v>467313.16</v>
      </c>
      <c r="G72" s="9">
        <f t="shared" si="4"/>
        <v>15577.105333333333</v>
      </c>
    </row>
    <row r="73" spans="1:7" x14ac:dyDescent="0.25">
      <c r="A73" s="5" t="s">
        <v>126</v>
      </c>
      <c r="B73" s="5" t="s">
        <v>175</v>
      </c>
      <c r="C73" s="11">
        <v>6</v>
      </c>
      <c r="D73" s="9">
        <v>286598</v>
      </c>
      <c r="E73" s="9">
        <v>139999</v>
      </c>
      <c r="F73" s="4">
        <f t="shared" si="3"/>
        <v>426597</v>
      </c>
      <c r="G73" s="9">
        <f t="shared" si="4"/>
        <v>71099.5</v>
      </c>
    </row>
    <row r="74" spans="1:7" x14ac:dyDescent="0.25">
      <c r="A74" s="5" t="s">
        <v>127</v>
      </c>
      <c r="B74" s="5" t="s">
        <v>175</v>
      </c>
      <c r="C74" s="11">
        <v>7</v>
      </c>
      <c r="D74" s="9">
        <v>407958</v>
      </c>
      <c r="E74" s="9">
        <v>0</v>
      </c>
      <c r="F74" s="4">
        <f t="shared" si="3"/>
        <v>407958</v>
      </c>
      <c r="G74" s="9">
        <f t="shared" si="4"/>
        <v>58279.714285714283</v>
      </c>
    </row>
    <row r="75" spans="1:7" x14ac:dyDescent="0.25">
      <c r="A75" s="5" t="s">
        <v>128</v>
      </c>
      <c r="B75" s="5" t="s">
        <v>175</v>
      </c>
      <c r="C75" s="11">
        <v>29</v>
      </c>
      <c r="D75" s="9">
        <v>374154.39999999997</v>
      </c>
      <c r="E75" s="9">
        <v>0</v>
      </c>
      <c r="F75" s="4">
        <f t="shared" si="3"/>
        <v>374154.39999999997</v>
      </c>
      <c r="G75" s="9">
        <f t="shared" si="4"/>
        <v>12901.875862068964</v>
      </c>
    </row>
    <row r="76" spans="1:7" x14ac:dyDescent="0.25">
      <c r="A76" s="5" t="s">
        <v>129</v>
      </c>
      <c r="B76" s="5" t="s">
        <v>175</v>
      </c>
      <c r="C76" s="11">
        <v>26</v>
      </c>
      <c r="D76" s="9">
        <v>361829.57999999996</v>
      </c>
      <c r="E76" s="9">
        <v>0</v>
      </c>
      <c r="F76" s="4">
        <f t="shared" si="3"/>
        <v>361829.57999999996</v>
      </c>
      <c r="G76" s="9">
        <f t="shared" si="4"/>
        <v>13916.522307692307</v>
      </c>
    </row>
    <row r="77" spans="1:7" x14ac:dyDescent="0.25">
      <c r="A77" s="5" t="s">
        <v>130</v>
      </c>
      <c r="B77" s="5" t="s">
        <v>175</v>
      </c>
      <c r="C77" s="11">
        <v>9</v>
      </c>
      <c r="D77" s="9">
        <v>343101.7</v>
      </c>
      <c r="E77" s="9">
        <v>0</v>
      </c>
      <c r="F77" s="4">
        <f t="shared" si="3"/>
        <v>343101.7</v>
      </c>
      <c r="G77" s="9">
        <f t="shared" si="4"/>
        <v>38122.411111111112</v>
      </c>
    </row>
    <row r="78" spans="1:7" x14ac:dyDescent="0.25">
      <c r="A78" s="5" t="s">
        <v>131</v>
      </c>
      <c r="B78" s="5" t="s">
        <v>175</v>
      </c>
      <c r="C78" s="11">
        <v>6</v>
      </c>
      <c r="D78" s="9">
        <v>337789.39</v>
      </c>
      <c r="E78" s="9">
        <v>0</v>
      </c>
      <c r="F78" s="4">
        <f t="shared" si="3"/>
        <v>337789.39</v>
      </c>
      <c r="G78" s="9">
        <f t="shared" si="4"/>
        <v>56298.231666666667</v>
      </c>
    </row>
    <row r="79" spans="1:7" x14ac:dyDescent="0.25">
      <c r="A79" s="5" t="s">
        <v>132</v>
      </c>
      <c r="B79" s="5" t="s">
        <v>175</v>
      </c>
      <c r="C79" s="11">
        <v>10</v>
      </c>
      <c r="D79" s="9">
        <v>321569.07999999996</v>
      </c>
      <c r="E79" s="9">
        <v>0</v>
      </c>
      <c r="F79" s="4">
        <f t="shared" si="3"/>
        <v>321569.07999999996</v>
      </c>
      <c r="G79" s="9">
        <f t="shared" si="4"/>
        <v>32156.907999999996</v>
      </c>
    </row>
    <row r="80" spans="1:7" x14ac:dyDescent="0.25">
      <c r="A80" s="5" t="s">
        <v>133</v>
      </c>
      <c r="B80" s="5" t="s">
        <v>175</v>
      </c>
      <c r="C80" s="11">
        <v>15</v>
      </c>
      <c r="D80" s="9">
        <v>319235.57000000007</v>
      </c>
      <c r="E80" s="9">
        <v>0</v>
      </c>
      <c r="F80" s="4">
        <f t="shared" si="3"/>
        <v>319235.57000000007</v>
      </c>
      <c r="G80" s="9">
        <f t="shared" si="4"/>
        <v>21282.371333333336</v>
      </c>
    </row>
    <row r="81" spans="1:7" x14ac:dyDescent="0.25">
      <c r="A81" s="5" t="s">
        <v>134</v>
      </c>
      <c r="B81" s="5" t="s">
        <v>175</v>
      </c>
      <c r="C81" s="11">
        <v>8</v>
      </c>
      <c r="D81" s="9">
        <v>313997.94999999995</v>
      </c>
      <c r="E81" s="9">
        <v>0</v>
      </c>
      <c r="F81" s="4">
        <f t="shared" si="3"/>
        <v>313997.94999999995</v>
      </c>
      <c r="G81" s="9">
        <f t="shared" si="4"/>
        <v>39249.743749999994</v>
      </c>
    </row>
    <row r="82" spans="1:7" x14ac:dyDescent="0.25">
      <c r="A82" s="5" t="s">
        <v>135</v>
      </c>
      <c r="B82" s="5" t="s">
        <v>175</v>
      </c>
      <c r="C82" s="11">
        <v>6</v>
      </c>
      <c r="D82" s="9">
        <v>308075</v>
      </c>
      <c r="E82" s="9">
        <v>0</v>
      </c>
      <c r="F82" s="4">
        <f t="shared" si="3"/>
        <v>308075</v>
      </c>
      <c r="G82" s="9">
        <f t="shared" si="4"/>
        <v>51345.833333333336</v>
      </c>
    </row>
    <row r="83" spans="1:7" x14ac:dyDescent="0.25">
      <c r="A83" s="5" t="s">
        <v>136</v>
      </c>
      <c r="B83" s="5" t="s">
        <v>175</v>
      </c>
      <c r="C83" s="11">
        <v>12</v>
      </c>
      <c r="D83" s="9">
        <v>267178.23999999999</v>
      </c>
      <c r="E83" s="9">
        <v>0</v>
      </c>
      <c r="F83" s="4">
        <f t="shared" si="3"/>
        <v>267178.23999999999</v>
      </c>
      <c r="G83" s="9">
        <f t="shared" si="4"/>
        <v>22264.853333333333</v>
      </c>
    </row>
    <row r="84" spans="1:7" x14ac:dyDescent="0.25">
      <c r="A84" s="5" t="s">
        <v>137</v>
      </c>
      <c r="B84" s="5" t="s">
        <v>175</v>
      </c>
      <c r="C84" s="11">
        <v>6</v>
      </c>
      <c r="D84" s="9">
        <v>266498.52</v>
      </c>
      <c r="E84" s="9">
        <v>0</v>
      </c>
      <c r="F84" s="4">
        <f t="shared" si="3"/>
        <v>266498.52</v>
      </c>
      <c r="G84" s="9">
        <f t="shared" si="4"/>
        <v>44416.420000000006</v>
      </c>
    </row>
    <row r="85" spans="1:7" x14ac:dyDescent="0.25">
      <c r="A85" s="5" t="s">
        <v>138</v>
      </c>
      <c r="B85" s="5" t="s">
        <v>175</v>
      </c>
      <c r="C85" s="11">
        <v>13</v>
      </c>
      <c r="D85" s="9">
        <v>252376.43</v>
      </c>
      <c r="E85" s="9">
        <v>0</v>
      </c>
      <c r="F85" s="4">
        <f t="shared" si="3"/>
        <v>252376.43</v>
      </c>
      <c r="G85" s="9">
        <f t="shared" si="4"/>
        <v>19413.57153846154</v>
      </c>
    </row>
    <row r="86" spans="1:7" x14ac:dyDescent="0.25">
      <c r="A86" s="5" t="s">
        <v>139</v>
      </c>
      <c r="B86" s="5" t="s">
        <v>175</v>
      </c>
      <c r="C86" s="11">
        <v>3</v>
      </c>
      <c r="D86" s="9">
        <v>240656</v>
      </c>
      <c r="E86" s="9">
        <v>0</v>
      </c>
      <c r="F86" s="4">
        <f t="shared" si="3"/>
        <v>240656</v>
      </c>
      <c r="G86" s="9">
        <f t="shared" si="4"/>
        <v>80218.666666666672</v>
      </c>
    </row>
    <row r="87" spans="1:7" x14ac:dyDescent="0.25">
      <c r="A87" s="5" t="s">
        <v>140</v>
      </c>
      <c r="B87" s="5" t="s">
        <v>175</v>
      </c>
      <c r="C87" s="11">
        <v>6</v>
      </c>
      <c r="D87" s="9">
        <v>189477.12</v>
      </c>
      <c r="E87" s="9">
        <v>0</v>
      </c>
      <c r="F87" s="4">
        <f t="shared" si="3"/>
        <v>189477.12</v>
      </c>
      <c r="G87" s="9">
        <f t="shared" si="4"/>
        <v>31579.52</v>
      </c>
    </row>
    <row r="88" spans="1:7" x14ac:dyDescent="0.25">
      <c r="A88" s="5" t="s">
        <v>141</v>
      </c>
      <c r="B88" s="5" t="s">
        <v>175</v>
      </c>
      <c r="C88" s="11">
        <v>16</v>
      </c>
      <c r="D88" s="9">
        <v>161810.88</v>
      </c>
      <c r="E88" s="9">
        <v>0</v>
      </c>
      <c r="F88" s="4">
        <f t="shared" si="3"/>
        <v>161810.88</v>
      </c>
      <c r="G88" s="9">
        <f t="shared" si="4"/>
        <v>10113.18</v>
      </c>
    </row>
    <row r="89" spans="1:7" x14ac:dyDescent="0.25">
      <c r="A89" s="5" t="s">
        <v>142</v>
      </c>
      <c r="B89" s="5" t="s">
        <v>175</v>
      </c>
      <c r="C89" s="11">
        <v>8</v>
      </c>
      <c r="D89" s="9">
        <v>148891</v>
      </c>
      <c r="E89" s="9">
        <v>0</v>
      </c>
      <c r="F89" s="4">
        <f t="shared" si="3"/>
        <v>148891</v>
      </c>
      <c r="G89" s="9">
        <f t="shared" si="4"/>
        <v>18611.375</v>
      </c>
    </row>
    <row r="90" spans="1:7" x14ac:dyDescent="0.25">
      <c r="A90" s="5" t="s">
        <v>143</v>
      </c>
      <c r="B90" s="5" t="s">
        <v>175</v>
      </c>
      <c r="C90" s="11">
        <v>7</v>
      </c>
      <c r="D90" s="9">
        <v>148688</v>
      </c>
      <c r="E90" s="9">
        <v>0</v>
      </c>
      <c r="F90" s="4">
        <f t="shared" si="3"/>
        <v>148688</v>
      </c>
      <c r="G90" s="9">
        <f t="shared" si="4"/>
        <v>21241.142857142859</v>
      </c>
    </row>
    <row r="91" spans="1:7" x14ac:dyDescent="0.25">
      <c r="A91" s="5" t="s">
        <v>144</v>
      </c>
      <c r="B91" s="5" t="s">
        <v>175</v>
      </c>
      <c r="C91" s="11">
        <v>6</v>
      </c>
      <c r="D91" s="9">
        <v>143170.23999999999</v>
      </c>
      <c r="E91" s="9">
        <v>0</v>
      </c>
      <c r="F91" s="4">
        <f t="shared" si="3"/>
        <v>143170.23999999999</v>
      </c>
      <c r="G91" s="9">
        <f t="shared" si="4"/>
        <v>23861.706666666665</v>
      </c>
    </row>
    <row r="92" spans="1:7" x14ac:dyDescent="0.25">
      <c r="A92" s="5" t="s">
        <v>145</v>
      </c>
      <c r="B92" s="5" t="s">
        <v>175</v>
      </c>
      <c r="C92" s="11">
        <v>1</v>
      </c>
      <c r="D92" s="9">
        <v>142999</v>
      </c>
      <c r="E92" s="9">
        <v>0</v>
      </c>
      <c r="F92" s="4">
        <f t="shared" si="3"/>
        <v>142999</v>
      </c>
      <c r="G92" s="9">
        <f t="shared" si="4"/>
        <v>142999</v>
      </c>
    </row>
    <row r="93" spans="1:7" x14ac:dyDescent="0.25">
      <c r="A93" s="5" t="s">
        <v>146</v>
      </c>
      <c r="B93" s="5" t="s">
        <v>175</v>
      </c>
      <c r="C93" s="11">
        <v>1</v>
      </c>
      <c r="D93" s="9">
        <v>142000</v>
      </c>
      <c r="E93" s="9">
        <v>0</v>
      </c>
      <c r="F93" s="4">
        <f t="shared" si="3"/>
        <v>142000</v>
      </c>
      <c r="G93" s="9">
        <f t="shared" si="4"/>
        <v>142000</v>
      </c>
    </row>
    <row r="94" spans="1:7" x14ac:dyDescent="0.25">
      <c r="A94" s="5" t="s">
        <v>147</v>
      </c>
      <c r="B94" s="5" t="s">
        <v>175</v>
      </c>
      <c r="C94" s="11">
        <v>11</v>
      </c>
      <c r="D94" s="9">
        <v>132947.93</v>
      </c>
      <c r="E94" s="9">
        <v>0</v>
      </c>
      <c r="F94" s="4">
        <f t="shared" si="3"/>
        <v>132947.93</v>
      </c>
      <c r="G94" s="9">
        <f t="shared" si="4"/>
        <v>12086.175454545453</v>
      </c>
    </row>
    <row r="95" spans="1:7" x14ac:dyDescent="0.25">
      <c r="A95" s="5" t="s">
        <v>148</v>
      </c>
      <c r="B95" s="5" t="s">
        <v>175</v>
      </c>
      <c r="C95" s="11">
        <v>2</v>
      </c>
      <c r="D95" s="9">
        <v>120500</v>
      </c>
      <c r="E95" s="9">
        <v>0</v>
      </c>
      <c r="F95" s="4">
        <f t="shared" si="3"/>
        <v>120500</v>
      </c>
      <c r="G95" s="9">
        <f t="shared" si="4"/>
        <v>60250</v>
      </c>
    </row>
    <row r="96" spans="1:7" x14ac:dyDescent="0.25">
      <c r="A96" s="5" t="s">
        <v>149</v>
      </c>
      <c r="B96" s="5" t="s">
        <v>175</v>
      </c>
      <c r="C96" s="11">
        <v>3</v>
      </c>
      <c r="D96" s="9">
        <v>120325.14</v>
      </c>
      <c r="E96" s="9">
        <v>0</v>
      </c>
      <c r="F96" s="4">
        <f t="shared" si="3"/>
        <v>120325.14</v>
      </c>
      <c r="G96" s="9">
        <f t="shared" si="4"/>
        <v>40108.379999999997</v>
      </c>
    </row>
    <row r="97" spans="1:7" x14ac:dyDescent="0.25">
      <c r="A97" s="5" t="s">
        <v>150</v>
      </c>
      <c r="B97" s="5" t="s">
        <v>175</v>
      </c>
      <c r="C97" s="11">
        <v>6</v>
      </c>
      <c r="D97" s="9">
        <v>114252.5</v>
      </c>
      <c r="E97" s="9">
        <v>0</v>
      </c>
      <c r="F97" s="4">
        <f t="shared" si="3"/>
        <v>114252.5</v>
      </c>
      <c r="G97" s="9">
        <f t="shared" si="4"/>
        <v>19042.083333333332</v>
      </c>
    </row>
    <row r="98" spans="1:7" x14ac:dyDescent="0.25">
      <c r="A98" s="5" t="s">
        <v>151</v>
      </c>
      <c r="B98" s="5" t="s">
        <v>175</v>
      </c>
      <c r="C98" s="11">
        <v>3</v>
      </c>
      <c r="D98" s="9">
        <v>112399.98999999999</v>
      </c>
      <c r="E98" s="9">
        <v>0</v>
      </c>
      <c r="F98" s="4">
        <f t="shared" si="3"/>
        <v>112399.98999999999</v>
      </c>
      <c r="G98" s="9">
        <f t="shared" si="4"/>
        <v>37466.66333333333</v>
      </c>
    </row>
    <row r="99" spans="1:7" x14ac:dyDescent="0.25">
      <c r="A99" s="5" t="s">
        <v>152</v>
      </c>
      <c r="B99" s="5" t="s">
        <v>175</v>
      </c>
      <c r="C99" s="11">
        <v>3</v>
      </c>
      <c r="D99" s="9">
        <v>107218</v>
      </c>
      <c r="E99" s="9">
        <v>0</v>
      </c>
      <c r="F99" s="4">
        <f t="shared" si="3"/>
        <v>107218</v>
      </c>
      <c r="G99" s="9">
        <f t="shared" si="4"/>
        <v>35739.333333333336</v>
      </c>
    </row>
    <row r="100" spans="1:7" x14ac:dyDescent="0.25">
      <c r="A100" s="5" t="s">
        <v>153</v>
      </c>
      <c r="B100" s="5" t="s">
        <v>175</v>
      </c>
      <c r="C100" s="11">
        <v>3</v>
      </c>
      <c r="D100" s="9">
        <v>94303</v>
      </c>
      <c r="E100" s="9">
        <v>0</v>
      </c>
      <c r="F100" s="4">
        <f t="shared" ref="F100:F121" si="5">D100+E100</f>
        <v>94303</v>
      </c>
      <c r="G100" s="9">
        <f t="shared" si="4"/>
        <v>31434.333333333332</v>
      </c>
    </row>
    <row r="101" spans="1:7" x14ac:dyDescent="0.25">
      <c r="A101" s="5" t="s">
        <v>154</v>
      </c>
      <c r="B101" s="5" t="s">
        <v>175</v>
      </c>
      <c r="C101" s="11">
        <v>3</v>
      </c>
      <c r="D101" s="9">
        <v>84730</v>
      </c>
      <c r="E101" s="9">
        <v>0</v>
      </c>
      <c r="F101" s="4">
        <f t="shared" si="5"/>
        <v>84730</v>
      </c>
      <c r="G101" s="9">
        <f t="shared" si="4"/>
        <v>28243.333333333332</v>
      </c>
    </row>
    <row r="102" spans="1:7" x14ac:dyDescent="0.25">
      <c r="A102" s="5" t="s">
        <v>155</v>
      </c>
      <c r="B102" s="5" t="s">
        <v>175</v>
      </c>
      <c r="C102" s="11">
        <v>6</v>
      </c>
      <c r="D102" s="9">
        <v>76757.3</v>
      </c>
      <c r="E102" s="9">
        <v>0</v>
      </c>
      <c r="F102" s="4">
        <f t="shared" si="5"/>
        <v>76757.3</v>
      </c>
      <c r="G102" s="9">
        <f t="shared" si="4"/>
        <v>12792.883333333333</v>
      </c>
    </row>
    <row r="103" spans="1:7" x14ac:dyDescent="0.25">
      <c r="A103" s="5" t="s">
        <v>156</v>
      </c>
      <c r="B103" s="5" t="s">
        <v>175</v>
      </c>
      <c r="C103" s="11">
        <v>13</v>
      </c>
      <c r="D103" s="9">
        <v>71069.399999999994</v>
      </c>
      <c r="E103" s="9">
        <v>0</v>
      </c>
      <c r="F103" s="4">
        <f t="shared" si="5"/>
        <v>71069.399999999994</v>
      </c>
      <c r="G103" s="9">
        <f t="shared" si="4"/>
        <v>5466.876923076923</v>
      </c>
    </row>
    <row r="104" spans="1:7" x14ac:dyDescent="0.25">
      <c r="A104" s="5" t="s">
        <v>157</v>
      </c>
      <c r="B104" s="5" t="s">
        <v>175</v>
      </c>
      <c r="C104" s="11">
        <v>2</v>
      </c>
      <c r="D104" s="9">
        <v>70680</v>
      </c>
      <c r="E104" s="9">
        <v>0</v>
      </c>
      <c r="F104" s="4">
        <f t="shared" si="5"/>
        <v>70680</v>
      </c>
      <c r="G104" s="9">
        <f t="shared" si="4"/>
        <v>35340</v>
      </c>
    </row>
    <row r="105" spans="1:7" x14ac:dyDescent="0.25">
      <c r="A105" s="5" t="s">
        <v>158</v>
      </c>
      <c r="B105" s="5" t="s">
        <v>175</v>
      </c>
      <c r="C105" s="11">
        <v>3</v>
      </c>
      <c r="D105" s="9">
        <v>66004</v>
      </c>
      <c r="E105" s="9">
        <v>0</v>
      </c>
      <c r="F105" s="4">
        <f t="shared" si="5"/>
        <v>66004</v>
      </c>
      <c r="G105" s="9">
        <f t="shared" si="4"/>
        <v>22001.333333333332</v>
      </c>
    </row>
    <row r="106" spans="1:7" x14ac:dyDescent="0.25">
      <c r="A106" s="5" t="s">
        <v>159</v>
      </c>
      <c r="B106" s="5" t="s">
        <v>175</v>
      </c>
      <c r="C106" s="11">
        <v>2</v>
      </c>
      <c r="D106" s="9">
        <v>65559</v>
      </c>
      <c r="E106" s="9">
        <v>0</v>
      </c>
      <c r="F106" s="4">
        <f t="shared" si="5"/>
        <v>65559</v>
      </c>
      <c r="G106" s="9">
        <f t="shared" si="4"/>
        <v>32779.5</v>
      </c>
    </row>
    <row r="107" spans="1:7" x14ac:dyDescent="0.25">
      <c r="A107" s="5" t="s">
        <v>160</v>
      </c>
      <c r="B107" s="5" t="s">
        <v>175</v>
      </c>
      <c r="C107" s="11">
        <v>2</v>
      </c>
      <c r="D107" s="9">
        <v>62091</v>
      </c>
      <c r="E107" s="9">
        <v>0</v>
      </c>
      <c r="F107" s="4">
        <f t="shared" si="5"/>
        <v>62091</v>
      </c>
      <c r="G107" s="9">
        <f t="shared" si="4"/>
        <v>31045.5</v>
      </c>
    </row>
    <row r="108" spans="1:7" x14ac:dyDescent="0.25">
      <c r="A108" s="5" t="s">
        <v>161</v>
      </c>
      <c r="B108" s="5" t="s">
        <v>175</v>
      </c>
      <c r="C108" s="11">
        <v>2</v>
      </c>
      <c r="D108" s="9">
        <v>61786.99</v>
      </c>
      <c r="E108" s="9">
        <v>0</v>
      </c>
      <c r="F108" s="4">
        <f t="shared" si="5"/>
        <v>61786.99</v>
      </c>
      <c r="G108" s="9">
        <f t="shared" si="4"/>
        <v>30893.494999999999</v>
      </c>
    </row>
    <row r="109" spans="1:7" x14ac:dyDescent="0.25">
      <c r="A109" s="5" t="s">
        <v>162</v>
      </c>
      <c r="B109" s="5" t="s">
        <v>175</v>
      </c>
      <c r="C109" s="11">
        <v>5</v>
      </c>
      <c r="D109" s="9">
        <v>54352.06</v>
      </c>
      <c r="E109" s="9">
        <v>0</v>
      </c>
      <c r="F109" s="4">
        <f t="shared" si="5"/>
        <v>54352.06</v>
      </c>
      <c r="G109" s="9">
        <f t="shared" si="4"/>
        <v>10870.412</v>
      </c>
    </row>
    <row r="110" spans="1:7" x14ac:dyDescent="0.25">
      <c r="A110" s="5" t="s">
        <v>163</v>
      </c>
      <c r="B110" s="5" t="s">
        <v>175</v>
      </c>
      <c r="C110" s="11">
        <v>1</v>
      </c>
      <c r="D110" s="9">
        <v>41999.99</v>
      </c>
      <c r="E110" s="9">
        <v>0</v>
      </c>
      <c r="F110" s="4">
        <f t="shared" si="5"/>
        <v>41999.99</v>
      </c>
      <c r="G110" s="9">
        <f t="shared" si="4"/>
        <v>41999.99</v>
      </c>
    </row>
    <row r="111" spans="1:7" x14ac:dyDescent="0.25">
      <c r="A111" s="5" t="s">
        <v>164</v>
      </c>
      <c r="B111" s="5" t="s">
        <v>175</v>
      </c>
      <c r="C111" s="11">
        <v>1</v>
      </c>
      <c r="D111" s="9">
        <v>40799</v>
      </c>
      <c r="E111" s="9">
        <v>0</v>
      </c>
      <c r="F111" s="4">
        <f t="shared" si="5"/>
        <v>40799</v>
      </c>
      <c r="G111" s="9">
        <f t="shared" si="4"/>
        <v>40799</v>
      </c>
    </row>
    <row r="112" spans="1:7" x14ac:dyDescent="0.25">
      <c r="A112" s="5" t="s">
        <v>165</v>
      </c>
      <c r="B112" s="5" t="s">
        <v>175</v>
      </c>
      <c r="C112" s="11">
        <v>2</v>
      </c>
      <c r="D112" s="9">
        <v>39040.9</v>
      </c>
      <c r="E112" s="9">
        <v>0</v>
      </c>
      <c r="F112" s="4">
        <f t="shared" si="5"/>
        <v>39040.9</v>
      </c>
      <c r="G112" s="9">
        <f t="shared" si="4"/>
        <v>19520.45</v>
      </c>
    </row>
    <row r="113" spans="1:7" x14ac:dyDescent="0.25">
      <c r="A113" s="5" t="s">
        <v>166</v>
      </c>
      <c r="B113" s="5" t="s">
        <v>175</v>
      </c>
      <c r="C113" s="11">
        <v>1</v>
      </c>
      <c r="D113" s="9">
        <v>32688.2</v>
      </c>
      <c r="E113" s="9">
        <v>0</v>
      </c>
      <c r="F113" s="4">
        <f t="shared" si="5"/>
        <v>32688.2</v>
      </c>
      <c r="G113" s="9">
        <f t="shared" si="4"/>
        <v>32688.2</v>
      </c>
    </row>
    <row r="114" spans="1:7" x14ac:dyDescent="0.25">
      <c r="A114" s="5" t="s">
        <v>167</v>
      </c>
      <c r="B114" s="5" t="s">
        <v>175</v>
      </c>
      <c r="C114" s="11">
        <v>2</v>
      </c>
      <c r="D114" s="9">
        <v>32350</v>
      </c>
      <c r="E114" s="9">
        <v>0</v>
      </c>
      <c r="F114" s="4">
        <f t="shared" si="5"/>
        <v>32350</v>
      </c>
      <c r="G114" s="9">
        <f t="shared" si="4"/>
        <v>16175</v>
      </c>
    </row>
    <row r="115" spans="1:7" x14ac:dyDescent="0.25">
      <c r="A115" s="5" t="s">
        <v>168</v>
      </c>
      <c r="B115" s="5" t="s">
        <v>175</v>
      </c>
      <c r="C115" s="11">
        <v>1</v>
      </c>
      <c r="D115" s="9">
        <v>31320</v>
      </c>
      <c r="E115" s="9">
        <v>0</v>
      </c>
      <c r="F115" s="4">
        <f t="shared" si="5"/>
        <v>31320</v>
      </c>
      <c r="G115" s="9">
        <f t="shared" si="4"/>
        <v>31320</v>
      </c>
    </row>
    <row r="116" spans="1:7" x14ac:dyDescent="0.25">
      <c r="A116" s="5" t="s">
        <v>169</v>
      </c>
      <c r="B116" s="5" t="s">
        <v>175</v>
      </c>
      <c r="C116" s="11">
        <v>4</v>
      </c>
      <c r="D116" s="9">
        <v>30917.439999999999</v>
      </c>
      <c r="E116" s="9">
        <v>0</v>
      </c>
      <c r="F116" s="4">
        <f t="shared" si="5"/>
        <v>30917.439999999999</v>
      </c>
      <c r="G116" s="9">
        <f t="shared" si="4"/>
        <v>7729.36</v>
      </c>
    </row>
    <row r="117" spans="1:7" x14ac:dyDescent="0.25">
      <c r="A117" s="5" t="s">
        <v>170</v>
      </c>
      <c r="B117" s="5" t="s">
        <v>175</v>
      </c>
      <c r="C117" s="11">
        <v>1</v>
      </c>
      <c r="D117" s="9">
        <v>28966.5</v>
      </c>
      <c r="E117" s="9">
        <v>0</v>
      </c>
      <c r="F117" s="4">
        <f t="shared" si="5"/>
        <v>28966.5</v>
      </c>
      <c r="G117" s="9">
        <f t="shared" si="4"/>
        <v>28966.5</v>
      </c>
    </row>
    <row r="118" spans="1:7" x14ac:dyDescent="0.25">
      <c r="A118" s="5" t="s">
        <v>171</v>
      </c>
      <c r="B118" s="5" t="s">
        <v>175</v>
      </c>
      <c r="C118">
        <v>1</v>
      </c>
      <c r="D118" s="9">
        <v>23668</v>
      </c>
      <c r="E118" s="9">
        <v>0</v>
      </c>
      <c r="F118" s="4">
        <f t="shared" si="5"/>
        <v>23668</v>
      </c>
      <c r="G118" s="9">
        <f t="shared" si="4"/>
        <v>23668</v>
      </c>
    </row>
    <row r="119" spans="1:7" x14ac:dyDescent="0.25">
      <c r="A119" s="5" t="s">
        <v>172</v>
      </c>
      <c r="B119" s="5" t="s">
        <v>175</v>
      </c>
      <c r="C119" s="11">
        <v>1</v>
      </c>
      <c r="D119" s="9">
        <v>14906</v>
      </c>
      <c r="E119" s="9">
        <v>0</v>
      </c>
      <c r="F119" s="4">
        <f t="shared" si="5"/>
        <v>14906</v>
      </c>
      <c r="G119" s="9">
        <f t="shared" si="4"/>
        <v>14906</v>
      </c>
    </row>
    <row r="120" spans="1:7" x14ac:dyDescent="0.25">
      <c r="A120" s="12" t="s">
        <v>173</v>
      </c>
      <c r="B120" s="12" t="s">
        <v>175</v>
      </c>
      <c r="C120" s="13">
        <v>3</v>
      </c>
      <c r="D120" s="14">
        <v>9809.75</v>
      </c>
      <c r="E120" s="9">
        <v>0</v>
      </c>
      <c r="F120" s="4">
        <f t="shared" si="5"/>
        <v>9809.75</v>
      </c>
      <c r="G120" s="9">
        <f t="shared" si="4"/>
        <v>3269.9166666666665</v>
      </c>
    </row>
    <row r="121" spans="1:7" x14ac:dyDescent="0.25">
      <c r="A121" s="5" t="s">
        <v>174</v>
      </c>
      <c r="B121" s="5" t="s">
        <v>175</v>
      </c>
      <c r="C121" s="5">
        <v>1</v>
      </c>
      <c r="D121" s="9">
        <v>8994.6</v>
      </c>
      <c r="E121" s="9">
        <v>0</v>
      </c>
      <c r="F121" s="4">
        <f t="shared" si="5"/>
        <v>8994.6</v>
      </c>
      <c r="G121" s="9">
        <f t="shared" si="4"/>
        <v>8994.6</v>
      </c>
    </row>
    <row r="123" spans="1:7" ht="135" x14ac:dyDescent="0.25">
      <c r="A123" s="20" t="s">
        <v>562</v>
      </c>
      <c r="B123" s="20" t="s">
        <v>2</v>
      </c>
      <c r="C123" s="20" t="s">
        <v>563</v>
      </c>
      <c r="D123" s="20" t="s">
        <v>560</v>
      </c>
    </row>
    <row r="124" spans="1:7" x14ac:dyDescent="0.25">
      <c r="A124" s="3">
        <v>1</v>
      </c>
      <c r="B124" s="4">
        <v>1352028130</v>
      </c>
      <c r="C124" s="5">
        <v>118</v>
      </c>
      <c r="D124" s="3">
        <v>1</v>
      </c>
    </row>
    <row r="125" spans="1:7" x14ac:dyDescent="0.25">
      <c r="A125" s="3">
        <v>0.9</v>
      </c>
      <c r="B125" s="4">
        <f>B124*90/100</f>
        <v>1216825317</v>
      </c>
      <c r="C125" s="5">
        <v>15</v>
      </c>
      <c r="D125" s="8">
        <f>C125/$C$124</f>
        <v>0.1271186440677966</v>
      </c>
    </row>
    <row r="126" spans="1:7" x14ac:dyDescent="0.25">
      <c r="A126" s="3">
        <v>0.8</v>
      </c>
      <c r="B126" s="4">
        <f>B124*80/100</f>
        <v>1081622504</v>
      </c>
      <c r="C126" s="5">
        <v>7</v>
      </c>
      <c r="D126" s="8">
        <f t="shared" ref="D126:D133" si="6">C126/$C$124</f>
        <v>5.9322033898305086E-2</v>
      </c>
    </row>
    <row r="127" spans="1:7" x14ac:dyDescent="0.25">
      <c r="A127" s="3">
        <v>0.7</v>
      </c>
      <c r="B127" s="4">
        <f>B124*70/100</f>
        <v>946419691</v>
      </c>
      <c r="C127" s="5">
        <v>4</v>
      </c>
      <c r="D127" s="8">
        <f t="shared" si="6"/>
        <v>3.3898305084745763E-2</v>
      </c>
    </row>
    <row r="128" spans="1:7" x14ac:dyDescent="0.25">
      <c r="A128" s="3">
        <v>0.6</v>
      </c>
      <c r="B128" s="4">
        <f>B124*60/100</f>
        <v>811216878</v>
      </c>
      <c r="C128" s="5">
        <v>3</v>
      </c>
      <c r="D128" s="8">
        <f t="shared" si="6"/>
        <v>2.5423728813559324E-2</v>
      </c>
    </row>
    <row r="129" spans="1:4" x14ac:dyDescent="0.25">
      <c r="A129" s="3">
        <v>0.5</v>
      </c>
      <c r="B129" s="4">
        <f>B124*50/100</f>
        <v>676014065</v>
      </c>
      <c r="C129" s="5">
        <v>2</v>
      </c>
      <c r="D129" s="8">
        <f t="shared" si="6"/>
        <v>1.6949152542372881E-2</v>
      </c>
    </row>
    <row r="130" spans="1:4" x14ac:dyDescent="0.25">
      <c r="A130" s="3">
        <v>0.4</v>
      </c>
      <c r="B130" s="4">
        <f>B124*40/100</f>
        <v>540811252</v>
      </c>
      <c r="C130" s="5">
        <v>2</v>
      </c>
      <c r="D130" s="8">
        <f t="shared" si="6"/>
        <v>1.6949152542372881E-2</v>
      </c>
    </row>
    <row r="131" spans="1:4" x14ac:dyDescent="0.25">
      <c r="A131" s="3">
        <v>0.3</v>
      </c>
      <c r="B131" s="4">
        <f>B124*30/100</f>
        <v>405608439</v>
      </c>
      <c r="C131" s="5">
        <v>1</v>
      </c>
      <c r="D131" s="8">
        <f t="shared" si="6"/>
        <v>8.4745762711864406E-3</v>
      </c>
    </row>
    <row r="132" spans="1:4" x14ac:dyDescent="0.25">
      <c r="A132" s="3">
        <v>0.2</v>
      </c>
      <c r="B132" s="4">
        <f>B124*20/100</f>
        <v>270405626</v>
      </c>
      <c r="C132" s="5">
        <v>1</v>
      </c>
      <c r="D132" s="8">
        <f t="shared" si="6"/>
        <v>8.4745762711864406E-3</v>
      </c>
    </row>
    <row r="133" spans="1:4" x14ac:dyDescent="0.25">
      <c r="A133" s="3">
        <v>0.1</v>
      </c>
      <c r="B133" s="4">
        <f>B124*10/100</f>
        <v>135202813</v>
      </c>
      <c r="C133" s="5">
        <v>1</v>
      </c>
      <c r="D133" s="8">
        <f t="shared" si="6"/>
        <v>8.4745762711864406E-3</v>
      </c>
    </row>
  </sheetData>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0885C-018F-40A4-9ADD-4A19B5699EAE}">
  <dimension ref="A1:G80"/>
  <sheetViews>
    <sheetView workbookViewId="0"/>
  </sheetViews>
  <sheetFormatPr defaultRowHeight="15" x14ac:dyDescent="0.25"/>
  <cols>
    <col min="1" max="1" width="44" customWidth="1"/>
    <col min="2" max="2" width="34.140625" customWidth="1"/>
    <col min="3" max="3" width="12.28515625" customWidth="1"/>
    <col min="4" max="4" width="13.5703125" customWidth="1"/>
    <col min="5" max="5" width="14.5703125" customWidth="1"/>
    <col min="6" max="6" width="17.5703125" customWidth="1"/>
    <col min="7" max="7" width="17.42578125" customWidth="1"/>
    <col min="10" max="10" width="23.7109375" customWidth="1"/>
    <col min="11" max="11" width="19.85546875" customWidth="1"/>
  </cols>
  <sheetData>
    <row r="1" spans="1:7" ht="18.75" x14ac:dyDescent="0.3">
      <c r="A1" s="15" t="s">
        <v>574</v>
      </c>
    </row>
    <row r="3" spans="1:7" x14ac:dyDescent="0.25">
      <c r="A3" s="7" t="s">
        <v>16</v>
      </c>
      <c r="B3" s="7" t="s">
        <v>14</v>
      </c>
      <c r="C3" s="7" t="s">
        <v>59</v>
      </c>
      <c r="D3" s="7" t="s">
        <v>2</v>
      </c>
      <c r="E3" s="7" t="s">
        <v>13</v>
      </c>
      <c r="F3" s="7" t="s">
        <v>0</v>
      </c>
      <c r="G3" s="7" t="s">
        <v>176</v>
      </c>
    </row>
    <row r="4" spans="1:7" x14ac:dyDescent="0.25">
      <c r="A4" s="5" t="s">
        <v>410</v>
      </c>
      <c r="B4" s="5" t="s">
        <v>427</v>
      </c>
      <c r="C4" s="5">
        <v>2444</v>
      </c>
      <c r="D4" s="4">
        <v>608859769.09000003</v>
      </c>
      <c r="E4" s="4">
        <v>49804317.550000004</v>
      </c>
      <c r="F4" s="4">
        <f t="shared" ref="F4:F35" si="0">D4+E4</f>
        <v>658664086.63999999</v>
      </c>
      <c r="G4" s="4">
        <f t="shared" ref="G4:G35" si="1">F4/C4</f>
        <v>269502.49044189852</v>
      </c>
    </row>
    <row r="5" spans="1:7" x14ac:dyDescent="0.25">
      <c r="A5" s="5" t="s">
        <v>362</v>
      </c>
      <c r="B5" s="5" t="s">
        <v>427</v>
      </c>
      <c r="C5" s="5">
        <v>24</v>
      </c>
      <c r="D5" s="4">
        <v>165319043.22999999</v>
      </c>
      <c r="E5" s="4">
        <v>0</v>
      </c>
      <c r="F5" s="4">
        <f t="shared" si="0"/>
        <v>165319043.22999999</v>
      </c>
      <c r="G5" s="4">
        <f t="shared" si="1"/>
        <v>6888293.4679166665</v>
      </c>
    </row>
    <row r="6" spans="1:7" x14ac:dyDescent="0.25">
      <c r="A6" s="5" t="s">
        <v>393</v>
      </c>
      <c r="B6" s="5" t="s">
        <v>427</v>
      </c>
      <c r="C6" s="5">
        <v>328</v>
      </c>
      <c r="D6" s="4">
        <v>46562308.690000005</v>
      </c>
      <c r="E6" s="4">
        <v>101829900.23999999</v>
      </c>
      <c r="F6" s="4">
        <f t="shared" si="0"/>
        <v>148392208.93000001</v>
      </c>
      <c r="G6" s="4">
        <f t="shared" si="1"/>
        <v>452415.27112804883</v>
      </c>
    </row>
    <row r="7" spans="1:7" x14ac:dyDescent="0.25">
      <c r="A7" s="5" t="s">
        <v>404</v>
      </c>
      <c r="B7" s="5" t="s">
        <v>427</v>
      </c>
      <c r="C7" s="5">
        <v>158</v>
      </c>
      <c r="D7" s="4">
        <v>126430359.36000001</v>
      </c>
      <c r="E7" s="4">
        <v>9000000</v>
      </c>
      <c r="F7" s="4">
        <f t="shared" si="0"/>
        <v>135430359.36000001</v>
      </c>
      <c r="G7" s="4">
        <f t="shared" si="1"/>
        <v>857154.17316455708</v>
      </c>
    </row>
    <row r="8" spans="1:7" x14ac:dyDescent="0.25">
      <c r="A8" s="5" t="s">
        <v>396</v>
      </c>
      <c r="B8" s="5" t="s">
        <v>427</v>
      </c>
      <c r="C8" s="5">
        <v>555</v>
      </c>
      <c r="D8" s="4">
        <v>47103604.289999999</v>
      </c>
      <c r="E8" s="4">
        <v>75766897.25</v>
      </c>
      <c r="F8" s="4">
        <f t="shared" si="0"/>
        <v>122870501.53999999</v>
      </c>
      <c r="G8" s="4">
        <f t="shared" si="1"/>
        <v>221388.29106306305</v>
      </c>
    </row>
    <row r="9" spans="1:7" x14ac:dyDescent="0.25">
      <c r="A9" s="5" t="s">
        <v>367</v>
      </c>
      <c r="B9" s="5" t="s">
        <v>427</v>
      </c>
      <c r="C9" s="5">
        <v>47</v>
      </c>
      <c r="D9" s="4">
        <v>100680648.10999997</v>
      </c>
      <c r="E9" s="4">
        <v>0</v>
      </c>
      <c r="F9" s="4">
        <f t="shared" si="0"/>
        <v>100680648.10999997</v>
      </c>
      <c r="G9" s="4">
        <f t="shared" si="1"/>
        <v>2142141.4491489357</v>
      </c>
    </row>
    <row r="10" spans="1:7" x14ac:dyDescent="0.25">
      <c r="A10" s="5" t="s">
        <v>381</v>
      </c>
      <c r="B10" s="5" t="s">
        <v>427</v>
      </c>
      <c r="C10" s="5">
        <v>165</v>
      </c>
      <c r="D10" s="4">
        <v>86944591.819999993</v>
      </c>
      <c r="E10" s="4">
        <v>7314963.5099999998</v>
      </c>
      <c r="F10" s="4">
        <f t="shared" si="0"/>
        <v>94259555.329999998</v>
      </c>
      <c r="G10" s="4">
        <f t="shared" si="1"/>
        <v>571270.03230303025</v>
      </c>
    </row>
    <row r="11" spans="1:7" x14ac:dyDescent="0.25">
      <c r="A11" s="5" t="s">
        <v>395</v>
      </c>
      <c r="B11" s="5" t="s">
        <v>427</v>
      </c>
      <c r="C11" s="5">
        <v>117</v>
      </c>
      <c r="D11" s="4">
        <v>57070635.63000001</v>
      </c>
      <c r="E11" s="4">
        <v>27868234</v>
      </c>
      <c r="F11" s="4">
        <f t="shared" si="0"/>
        <v>84938869.63000001</v>
      </c>
      <c r="G11" s="4">
        <f t="shared" si="1"/>
        <v>725973.24470085476</v>
      </c>
    </row>
    <row r="12" spans="1:7" x14ac:dyDescent="0.25">
      <c r="A12" s="5" t="s">
        <v>389</v>
      </c>
      <c r="B12" s="5" t="s">
        <v>427</v>
      </c>
      <c r="C12" s="5">
        <v>270</v>
      </c>
      <c r="D12" s="4">
        <v>58643950.700000003</v>
      </c>
      <c r="E12" s="4">
        <v>21412117.950000003</v>
      </c>
      <c r="F12" s="4">
        <f t="shared" si="0"/>
        <v>80056068.650000006</v>
      </c>
      <c r="G12" s="4">
        <f t="shared" si="1"/>
        <v>296503.95796296297</v>
      </c>
    </row>
    <row r="13" spans="1:7" x14ac:dyDescent="0.25">
      <c r="A13" s="5" t="s">
        <v>394</v>
      </c>
      <c r="B13" s="5" t="s">
        <v>427</v>
      </c>
      <c r="C13" s="5">
        <v>28</v>
      </c>
      <c r="D13" s="4">
        <v>4724339</v>
      </c>
      <c r="E13" s="4">
        <v>59738440.5</v>
      </c>
      <c r="F13" s="4">
        <f t="shared" si="0"/>
        <v>64462779.5</v>
      </c>
      <c r="G13" s="4">
        <f t="shared" si="1"/>
        <v>2302242.125</v>
      </c>
    </row>
    <row r="14" spans="1:7" x14ac:dyDescent="0.25">
      <c r="A14" s="5" t="s">
        <v>374</v>
      </c>
      <c r="B14" s="5" t="s">
        <v>427</v>
      </c>
      <c r="C14" s="5">
        <v>44</v>
      </c>
      <c r="D14" s="4">
        <v>58195098.609999999</v>
      </c>
      <c r="E14" s="4">
        <v>0</v>
      </c>
      <c r="F14" s="4">
        <f t="shared" si="0"/>
        <v>58195098.609999999</v>
      </c>
      <c r="G14" s="4">
        <f t="shared" si="1"/>
        <v>1322615.8774999999</v>
      </c>
    </row>
    <row r="15" spans="1:7" x14ac:dyDescent="0.25">
      <c r="A15" s="5" t="s">
        <v>388</v>
      </c>
      <c r="B15" s="5" t="s">
        <v>427</v>
      </c>
      <c r="C15" s="5">
        <v>133</v>
      </c>
      <c r="D15" s="4">
        <v>8468437.129999999</v>
      </c>
      <c r="E15" s="4">
        <v>39347608</v>
      </c>
      <c r="F15" s="4">
        <f t="shared" si="0"/>
        <v>47816045.129999995</v>
      </c>
      <c r="G15" s="4">
        <f t="shared" si="1"/>
        <v>359519.13631578942</v>
      </c>
    </row>
    <row r="16" spans="1:7" x14ac:dyDescent="0.25">
      <c r="A16" s="5" t="s">
        <v>406</v>
      </c>
      <c r="B16" s="5" t="s">
        <v>427</v>
      </c>
      <c r="C16" s="5">
        <v>7</v>
      </c>
      <c r="D16" s="4">
        <v>19030419.420000002</v>
      </c>
      <c r="E16" s="4">
        <v>0</v>
      </c>
      <c r="F16" s="4">
        <f t="shared" si="0"/>
        <v>19030419.420000002</v>
      </c>
      <c r="G16" s="4">
        <f t="shared" si="1"/>
        <v>2718631.345714286</v>
      </c>
    </row>
    <row r="17" spans="1:7" x14ac:dyDescent="0.25">
      <c r="A17" s="5" t="s">
        <v>391</v>
      </c>
      <c r="B17" s="5" t="s">
        <v>427</v>
      </c>
      <c r="C17" s="5">
        <v>30</v>
      </c>
      <c r="D17" s="4">
        <v>10270734.399999999</v>
      </c>
      <c r="E17" s="4">
        <v>8755786</v>
      </c>
      <c r="F17" s="4">
        <f t="shared" si="0"/>
        <v>19026520.399999999</v>
      </c>
      <c r="G17" s="4">
        <f t="shared" si="1"/>
        <v>634217.34666666656</v>
      </c>
    </row>
    <row r="18" spans="1:7" x14ac:dyDescent="0.25">
      <c r="A18" s="5" t="s">
        <v>365</v>
      </c>
      <c r="B18" s="5" t="s">
        <v>427</v>
      </c>
      <c r="C18" s="5">
        <v>78</v>
      </c>
      <c r="D18" s="4">
        <v>17622730.560000006</v>
      </c>
      <c r="E18" s="4">
        <v>174752</v>
      </c>
      <c r="F18" s="4">
        <f t="shared" si="0"/>
        <v>17797482.560000006</v>
      </c>
      <c r="G18" s="4">
        <f t="shared" si="1"/>
        <v>228172.85333333342</v>
      </c>
    </row>
    <row r="19" spans="1:7" x14ac:dyDescent="0.25">
      <c r="A19" s="5" t="s">
        <v>376</v>
      </c>
      <c r="B19" s="5" t="s">
        <v>427</v>
      </c>
      <c r="C19" s="5">
        <v>60</v>
      </c>
      <c r="D19" s="4">
        <v>6949249.080000001</v>
      </c>
      <c r="E19" s="4">
        <v>6221999</v>
      </c>
      <c r="F19" s="4">
        <f t="shared" si="0"/>
        <v>13171248.080000002</v>
      </c>
      <c r="G19" s="4">
        <f t="shared" si="1"/>
        <v>219520.80133333337</v>
      </c>
    </row>
    <row r="20" spans="1:7" x14ac:dyDescent="0.25">
      <c r="A20" s="5" t="s">
        <v>366</v>
      </c>
      <c r="B20" s="5" t="s">
        <v>427</v>
      </c>
      <c r="C20" s="5">
        <v>78</v>
      </c>
      <c r="D20" s="4">
        <v>7763694.1500000004</v>
      </c>
      <c r="E20" s="4">
        <v>4393135.75</v>
      </c>
      <c r="F20" s="4">
        <f t="shared" si="0"/>
        <v>12156829.9</v>
      </c>
      <c r="G20" s="4">
        <f t="shared" si="1"/>
        <v>155856.79358974358</v>
      </c>
    </row>
    <row r="21" spans="1:7" x14ac:dyDescent="0.25">
      <c r="A21" s="5" t="s">
        <v>424</v>
      </c>
      <c r="B21" s="5" t="s">
        <v>427</v>
      </c>
      <c r="C21" s="5">
        <v>127</v>
      </c>
      <c r="D21" s="4">
        <v>11581426.389999997</v>
      </c>
      <c r="E21" s="4">
        <v>440000</v>
      </c>
      <c r="F21" s="4">
        <f t="shared" si="0"/>
        <v>12021426.389999997</v>
      </c>
      <c r="G21" s="4">
        <f t="shared" si="1"/>
        <v>94656.900708661386</v>
      </c>
    </row>
    <row r="22" spans="1:7" x14ac:dyDescent="0.25">
      <c r="A22" s="5" t="s">
        <v>372</v>
      </c>
      <c r="B22" s="5" t="s">
        <v>427</v>
      </c>
      <c r="C22" s="5">
        <v>297</v>
      </c>
      <c r="D22" s="4">
        <v>9266293.4800000004</v>
      </c>
      <c r="E22" s="4">
        <v>0</v>
      </c>
      <c r="F22" s="4">
        <f t="shared" si="0"/>
        <v>9266293.4800000004</v>
      </c>
      <c r="G22" s="4">
        <f t="shared" si="1"/>
        <v>31199.641346801349</v>
      </c>
    </row>
    <row r="23" spans="1:7" x14ac:dyDescent="0.25">
      <c r="A23" s="5" t="s">
        <v>390</v>
      </c>
      <c r="B23" s="5" t="s">
        <v>427</v>
      </c>
      <c r="C23" s="5">
        <v>40</v>
      </c>
      <c r="D23" s="4">
        <v>3134505.8800000004</v>
      </c>
      <c r="E23" s="4">
        <v>4791434.47</v>
      </c>
      <c r="F23" s="4">
        <f t="shared" si="0"/>
        <v>7925940.3499999996</v>
      </c>
      <c r="G23" s="4">
        <f t="shared" si="1"/>
        <v>198148.50874999998</v>
      </c>
    </row>
    <row r="24" spans="1:7" x14ac:dyDescent="0.25">
      <c r="A24" s="5" t="s">
        <v>368</v>
      </c>
      <c r="B24" s="5" t="s">
        <v>427</v>
      </c>
      <c r="C24" s="5">
        <v>18</v>
      </c>
      <c r="D24" s="4">
        <v>6604853.1199999992</v>
      </c>
      <c r="E24" s="4">
        <v>1059217.1099999999</v>
      </c>
      <c r="F24" s="4">
        <f t="shared" si="0"/>
        <v>7664070.2299999986</v>
      </c>
      <c r="G24" s="4">
        <f t="shared" si="1"/>
        <v>425781.67944444437</v>
      </c>
    </row>
    <row r="25" spans="1:7" x14ac:dyDescent="0.25">
      <c r="A25" s="5" t="s">
        <v>398</v>
      </c>
      <c r="B25" s="5" t="s">
        <v>427</v>
      </c>
      <c r="C25" s="5">
        <v>3</v>
      </c>
      <c r="D25" s="4">
        <v>6631378.5</v>
      </c>
      <c r="E25" s="4">
        <v>0</v>
      </c>
      <c r="F25" s="4">
        <f t="shared" si="0"/>
        <v>6631378.5</v>
      </c>
      <c r="G25" s="4">
        <f t="shared" si="1"/>
        <v>2210459.5</v>
      </c>
    </row>
    <row r="26" spans="1:7" x14ac:dyDescent="0.25">
      <c r="A26" s="5" t="s">
        <v>418</v>
      </c>
      <c r="B26" s="5" t="s">
        <v>427</v>
      </c>
      <c r="C26" s="5">
        <v>12</v>
      </c>
      <c r="D26" s="4">
        <v>1595270.31</v>
      </c>
      <c r="E26" s="4">
        <v>5000000</v>
      </c>
      <c r="F26" s="4">
        <f t="shared" si="0"/>
        <v>6595270.3100000005</v>
      </c>
      <c r="G26" s="4">
        <f t="shared" si="1"/>
        <v>549605.85916666675</v>
      </c>
    </row>
    <row r="27" spans="1:7" x14ac:dyDescent="0.25">
      <c r="A27" s="5" t="s">
        <v>384</v>
      </c>
      <c r="B27" s="5" t="s">
        <v>427</v>
      </c>
      <c r="C27" s="5">
        <v>15</v>
      </c>
      <c r="D27" s="4">
        <v>6308279.040000001</v>
      </c>
      <c r="E27" s="4">
        <v>0</v>
      </c>
      <c r="F27" s="4">
        <f t="shared" si="0"/>
        <v>6308279.040000001</v>
      </c>
      <c r="G27" s="4">
        <f t="shared" si="1"/>
        <v>420551.93600000005</v>
      </c>
    </row>
    <row r="28" spans="1:7" x14ac:dyDescent="0.25">
      <c r="A28" s="5" t="s">
        <v>423</v>
      </c>
      <c r="B28" s="5" t="s">
        <v>427</v>
      </c>
      <c r="C28" s="5">
        <v>74</v>
      </c>
      <c r="D28" s="4">
        <v>5119418.75</v>
      </c>
      <c r="E28" s="4">
        <v>70000</v>
      </c>
      <c r="F28" s="4">
        <f t="shared" si="0"/>
        <v>5189418.75</v>
      </c>
      <c r="G28" s="4">
        <f t="shared" si="1"/>
        <v>70127.2804054054</v>
      </c>
    </row>
    <row r="29" spans="1:7" x14ac:dyDescent="0.25">
      <c r="A29" s="5" t="s">
        <v>383</v>
      </c>
      <c r="B29" s="5" t="s">
        <v>427</v>
      </c>
      <c r="C29" s="5">
        <v>2</v>
      </c>
      <c r="D29" s="4">
        <v>4109304.14</v>
      </c>
      <c r="E29" s="4">
        <v>0</v>
      </c>
      <c r="F29" s="4">
        <f t="shared" si="0"/>
        <v>4109304.14</v>
      </c>
      <c r="G29" s="4">
        <f t="shared" si="1"/>
        <v>2054652.07</v>
      </c>
    </row>
    <row r="30" spans="1:7" x14ac:dyDescent="0.25">
      <c r="A30" s="5" t="s">
        <v>401</v>
      </c>
      <c r="B30" s="5" t="s">
        <v>427</v>
      </c>
      <c r="C30" s="5">
        <v>9</v>
      </c>
      <c r="D30" s="4">
        <v>3423018.47</v>
      </c>
      <c r="E30" s="4">
        <v>0</v>
      </c>
      <c r="F30" s="4">
        <f t="shared" si="0"/>
        <v>3423018.47</v>
      </c>
      <c r="G30" s="4">
        <f t="shared" si="1"/>
        <v>380335.38555555558</v>
      </c>
    </row>
    <row r="31" spans="1:7" x14ac:dyDescent="0.25">
      <c r="A31" s="5" t="s">
        <v>397</v>
      </c>
      <c r="B31" s="5" t="s">
        <v>427</v>
      </c>
      <c r="C31" s="5">
        <v>9</v>
      </c>
      <c r="D31" s="4">
        <v>446474.12</v>
      </c>
      <c r="E31" s="4">
        <v>2650000</v>
      </c>
      <c r="F31" s="4">
        <f t="shared" si="0"/>
        <v>3096474.12</v>
      </c>
      <c r="G31" s="4">
        <f t="shared" si="1"/>
        <v>344052.68</v>
      </c>
    </row>
    <row r="32" spans="1:7" x14ac:dyDescent="0.25">
      <c r="A32" s="5" t="s">
        <v>422</v>
      </c>
      <c r="B32" s="5" t="s">
        <v>427</v>
      </c>
      <c r="C32" s="5">
        <v>38</v>
      </c>
      <c r="D32" s="4">
        <v>2696568.1300000004</v>
      </c>
      <c r="E32" s="4">
        <v>0</v>
      </c>
      <c r="F32" s="4">
        <f t="shared" si="0"/>
        <v>2696568.1300000004</v>
      </c>
      <c r="G32" s="4">
        <f t="shared" si="1"/>
        <v>70962.31921052633</v>
      </c>
    </row>
    <row r="33" spans="1:7" x14ac:dyDescent="0.25">
      <c r="A33" s="5" t="s">
        <v>363</v>
      </c>
      <c r="B33" s="5" t="s">
        <v>427</v>
      </c>
      <c r="C33" s="5">
        <v>10</v>
      </c>
      <c r="D33" s="4">
        <v>1695508.69</v>
      </c>
      <c r="E33" s="4">
        <v>400000</v>
      </c>
      <c r="F33" s="4">
        <f t="shared" si="0"/>
        <v>2095508.69</v>
      </c>
      <c r="G33" s="4">
        <f t="shared" si="1"/>
        <v>209550.86900000001</v>
      </c>
    </row>
    <row r="34" spans="1:7" x14ac:dyDescent="0.25">
      <c r="A34" s="5" t="s">
        <v>370</v>
      </c>
      <c r="B34" s="5" t="s">
        <v>427</v>
      </c>
      <c r="C34" s="5">
        <v>20</v>
      </c>
      <c r="D34" s="4">
        <v>1709273.41</v>
      </c>
      <c r="E34" s="4">
        <v>0</v>
      </c>
      <c r="F34" s="4">
        <f t="shared" si="0"/>
        <v>1709273.41</v>
      </c>
      <c r="G34" s="4">
        <f t="shared" si="1"/>
        <v>85463.670499999993</v>
      </c>
    </row>
    <row r="35" spans="1:7" x14ac:dyDescent="0.25">
      <c r="A35" s="5" t="s">
        <v>385</v>
      </c>
      <c r="B35" s="5" t="s">
        <v>427</v>
      </c>
      <c r="C35" s="5">
        <v>17</v>
      </c>
      <c r="D35" s="4">
        <v>1660060.0799999998</v>
      </c>
      <c r="E35" s="4">
        <v>0</v>
      </c>
      <c r="F35" s="4">
        <f t="shared" si="0"/>
        <v>1660060.0799999998</v>
      </c>
      <c r="G35" s="4">
        <f t="shared" si="1"/>
        <v>97650.592941176466</v>
      </c>
    </row>
    <row r="36" spans="1:7" x14ac:dyDescent="0.25">
      <c r="A36" s="5" t="s">
        <v>377</v>
      </c>
      <c r="B36" s="5" t="s">
        <v>427</v>
      </c>
      <c r="C36" s="5">
        <v>12</v>
      </c>
      <c r="D36" s="4">
        <v>1087166.4300000002</v>
      </c>
      <c r="E36" s="4">
        <v>0</v>
      </c>
      <c r="F36" s="4">
        <f t="shared" ref="F36:F67" si="2">D36+E36</f>
        <v>1087166.4300000002</v>
      </c>
      <c r="G36" s="4">
        <f t="shared" ref="G36:G67" si="3">F36/C36</f>
        <v>90597.202500000014</v>
      </c>
    </row>
    <row r="37" spans="1:7" x14ac:dyDescent="0.25">
      <c r="A37" s="5" t="s">
        <v>379</v>
      </c>
      <c r="B37" s="5" t="s">
        <v>427</v>
      </c>
      <c r="C37" s="5">
        <v>24</v>
      </c>
      <c r="D37" s="4">
        <v>1034516.43</v>
      </c>
      <c r="E37" s="4">
        <v>0</v>
      </c>
      <c r="F37" s="4">
        <f t="shared" si="2"/>
        <v>1034516.43</v>
      </c>
      <c r="G37" s="4">
        <f t="shared" si="3"/>
        <v>43104.85125</v>
      </c>
    </row>
    <row r="38" spans="1:7" x14ac:dyDescent="0.25">
      <c r="A38" s="5" t="s">
        <v>369</v>
      </c>
      <c r="B38" s="5" t="s">
        <v>427</v>
      </c>
      <c r="C38" s="5">
        <v>6</v>
      </c>
      <c r="D38" s="4">
        <v>964068.18</v>
      </c>
      <c r="E38" s="4">
        <v>0</v>
      </c>
      <c r="F38" s="4">
        <f t="shared" si="2"/>
        <v>964068.18</v>
      </c>
      <c r="G38" s="4">
        <f t="shared" si="3"/>
        <v>160678.03</v>
      </c>
    </row>
    <row r="39" spans="1:7" x14ac:dyDescent="0.25">
      <c r="A39" s="5" t="s">
        <v>382</v>
      </c>
      <c r="B39" s="5" t="s">
        <v>427</v>
      </c>
      <c r="C39" s="5">
        <v>6</v>
      </c>
      <c r="D39" s="4">
        <v>931820.97</v>
      </c>
      <c r="E39" s="4">
        <v>0</v>
      </c>
      <c r="F39" s="4">
        <f t="shared" si="2"/>
        <v>931820.97</v>
      </c>
      <c r="G39" s="4">
        <f t="shared" si="3"/>
        <v>155303.495</v>
      </c>
    </row>
    <row r="40" spans="1:7" x14ac:dyDescent="0.25">
      <c r="A40" s="5" t="s">
        <v>378</v>
      </c>
      <c r="B40" s="5" t="s">
        <v>427</v>
      </c>
      <c r="C40" s="5">
        <v>12</v>
      </c>
      <c r="D40" s="4">
        <v>739516.6</v>
      </c>
      <c r="E40" s="4">
        <v>0</v>
      </c>
      <c r="F40" s="4">
        <f t="shared" si="2"/>
        <v>739516.6</v>
      </c>
      <c r="G40" s="4">
        <f t="shared" si="3"/>
        <v>61626.383333333331</v>
      </c>
    </row>
    <row r="41" spans="1:7" x14ac:dyDescent="0.25">
      <c r="A41" s="5" t="s">
        <v>407</v>
      </c>
      <c r="B41" s="5" t="s">
        <v>427</v>
      </c>
      <c r="C41" s="5">
        <v>8</v>
      </c>
      <c r="D41" s="4">
        <v>710792.16</v>
      </c>
      <c r="E41" s="4">
        <v>0</v>
      </c>
      <c r="F41" s="4">
        <f t="shared" si="2"/>
        <v>710792.16</v>
      </c>
      <c r="G41" s="4">
        <f t="shared" si="3"/>
        <v>88849.02</v>
      </c>
    </row>
    <row r="42" spans="1:7" x14ac:dyDescent="0.25">
      <c r="A42" s="5" t="s">
        <v>403</v>
      </c>
      <c r="B42" s="5" t="s">
        <v>427</v>
      </c>
      <c r="C42" s="5">
        <v>17</v>
      </c>
      <c r="D42" s="4">
        <v>698511.76</v>
      </c>
      <c r="E42" s="4">
        <v>0</v>
      </c>
      <c r="F42" s="4">
        <f t="shared" si="2"/>
        <v>698511.76</v>
      </c>
      <c r="G42" s="4">
        <f t="shared" si="3"/>
        <v>41088.92705882353</v>
      </c>
    </row>
    <row r="43" spans="1:7" x14ac:dyDescent="0.25">
      <c r="A43" s="5" t="s">
        <v>399</v>
      </c>
      <c r="B43" s="5" t="s">
        <v>427</v>
      </c>
      <c r="C43" s="5">
        <v>17</v>
      </c>
      <c r="D43" s="4">
        <v>592473.36</v>
      </c>
      <c r="E43" s="4">
        <v>0</v>
      </c>
      <c r="F43" s="4">
        <f t="shared" si="2"/>
        <v>592473.36</v>
      </c>
      <c r="G43" s="4">
        <f t="shared" si="3"/>
        <v>34851.374117647058</v>
      </c>
    </row>
    <row r="44" spans="1:7" x14ac:dyDescent="0.25">
      <c r="A44" s="5" t="s">
        <v>373</v>
      </c>
      <c r="B44" s="5" t="s">
        <v>427</v>
      </c>
      <c r="C44" s="5">
        <v>15</v>
      </c>
      <c r="D44" s="4">
        <v>551025.55000000005</v>
      </c>
      <c r="E44" s="4">
        <v>0</v>
      </c>
      <c r="F44" s="4">
        <f t="shared" si="2"/>
        <v>551025.55000000005</v>
      </c>
      <c r="G44" s="4">
        <f t="shared" si="3"/>
        <v>36735.036666666667</v>
      </c>
    </row>
    <row r="45" spans="1:7" x14ac:dyDescent="0.25">
      <c r="A45" s="5" t="s">
        <v>364</v>
      </c>
      <c r="B45" s="5" t="s">
        <v>427</v>
      </c>
      <c r="C45" s="5">
        <v>13</v>
      </c>
      <c r="D45" s="4">
        <v>319379.31000000006</v>
      </c>
      <c r="E45" s="4">
        <v>228000</v>
      </c>
      <c r="F45" s="4">
        <f t="shared" si="2"/>
        <v>547379.31000000006</v>
      </c>
      <c r="G45" s="4">
        <f t="shared" si="3"/>
        <v>42106.100769230776</v>
      </c>
    </row>
    <row r="46" spans="1:7" x14ac:dyDescent="0.25">
      <c r="A46" s="5" t="s">
        <v>426</v>
      </c>
      <c r="B46" s="5" t="s">
        <v>427</v>
      </c>
      <c r="C46" s="5">
        <v>16</v>
      </c>
      <c r="D46" s="4">
        <v>381017.8</v>
      </c>
      <c r="E46" s="4">
        <v>0</v>
      </c>
      <c r="F46" s="4">
        <f t="shared" si="2"/>
        <v>381017.8</v>
      </c>
      <c r="G46" s="4">
        <f t="shared" si="3"/>
        <v>23813.612499999999</v>
      </c>
    </row>
    <row r="47" spans="1:7" x14ac:dyDescent="0.25">
      <c r="A47" s="5" t="s">
        <v>386</v>
      </c>
      <c r="B47" s="5" t="s">
        <v>427</v>
      </c>
      <c r="C47" s="5">
        <v>4</v>
      </c>
      <c r="D47" s="4">
        <v>309857.3</v>
      </c>
      <c r="E47" s="4">
        <v>0</v>
      </c>
      <c r="F47" s="4">
        <f t="shared" si="2"/>
        <v>309857.3</v>
      </c>
      <c r="G47" s="4">
        <f t="shared" si="3"/>
        <v>77464.324999999997</v>
      </c>
    </row>
    <row r="48" spans="1:7" x14ac:dyDescent="0.25">
      <c r="A48" s="5" t="s">
        <v>402</v>
      </c>
      <c r="B48" s="5" t="s">
        <v>427</v>
      </c>
      <c r="C48" s="5">
        <v>6</v>
      </c>
      <c r="D48" s="4">
        <v>283211.99</v>
      </c>
      <c r="E48" s="4">
        <v>0</v>
      </c>
      <c r="F48" s="4">
        <f t="shared" si="2"/>
        <v>283211.99</v>
      </c>
      <c r="G48" s="4">
        <f t="shared" si="3"/>
        <v>47201.998333333329</v>
      </c>
    </row>
    <row r="49" spans="1:7" x14ac:dyDescent="0.25">
      <c r="A49" s="5" t="s">
        <v>408</v>
      </c>
      <c r="B49" s="5" t="s">
        <v>427</v>
      </c>
      <c r="C49" s="5">
        <v>3</v>
      </c>
      <c r="D49" s="4">
        <v>266003.90000000002</v>
      </c>
      <c r="E49" s="4">
        <v>0</v>
      </c>
      <c r="F49" s="4">
        <f t="shared" si="2"/>
        <v>266003.90000000002</v>
      </c>
      <c r="G49" s="4">
        <f t="shared" si="3"/>
        <v>88667.966666666674</v>
      </c>
    </row>
    <row r="50" spans="1:7" x14ac:dyDescent="0.25">
      <c r="A50" s="5" t="s">
        <v>409</v>
      </c>
      <c r="B50" s="5" t="s">
        <v>427</v>
      </c>
      <c r="C50" s="5">
        <v>6</v>
      </c>
      <c r="D50" s="4">
        <v>210787.8</v>
      </c>
      <c r="E50" s="4">
        <v>0</v>
      </c>
      <c r="F50" s="4">
        <f t="shared" si="2"/>
        <v>210787.8</v>
      </c>
      <c r="G50" s="4">
        <f t="shared" si="3"/>
        <v>35131.299999999996</v>
      </c>
    </row>
    <row r="51" spans="1:7" x14ac:dyDescent="0.25">
      <c r="A51" s="5" t="s">
        <v>380</v>
      </c>
      <c r="B51" s="5" t="s">
        <v>427</v>
      </c>
      <c r="C51" s="5">
        <v>39</v>
      </c>
      <c r="D51" s="4">
        <v>184225.89</v>
      </c>
      <c r="E51" s="4">
        <v>0</v>
      </c>
      <c r="F51" s="4">
        <f t="shared" si="2"/>
        <v>184225.89</v>
      </c>
      <c r="G51" s="4">
        <f t="shared" si="3"/>
        <v>4723.7407692307697</v>
      </c>
    </row>
    <row r="52" spans="1:7" x14ac:dyDescent="0.25">
      <c r="A52" s="5" t="s">
        <v>421</v>
      </c>
      <c r="B52" s="5" t="s">
        <v>427</v>
      </c>
      <c r="C52" s="5">
        <v>3</v>
      </c>
      <c r="D52" s="4">
        <v>180931</v>
      </c>
      <c r="E52" s="4">
        <v>0</v>
      </c>
      <c r="F52" s="4">
        <f t="shared" si="2"/>
        <v>180931</v>
      </c>
      <c r="G52" s="4">
        <f t="shared" si="3"/>
        <v>60310.333333333336</v>
      </c>
    </row>
    <row r="53" spans="1:7" x14ac:dyDescent="0.25">
      <c r="A53" s="5" t="s">
        <v>387</v>
      </c>
      <c r="B53" s="5" t="s">
        <v>427</v>
      </c>
      <c r="C53" s="5">
        <v>6</v>
      </c>
      <c r="D53" s="4">
        <v>166245.95000000001</v>
      </c>
      <c r="E53" s="4">
        <v>0</v>
      </c>
      <c r="F53" s="4">
        <f t="shared" si="2"/>
        <v>166245.95000000001</v>
      </c>
      <c r="G53" s="4">
        <f t="shared" si="3"/>
        <v>27707.658333333336</v>
      </c>
    </row>
    <row r="54" spans="1:7" x14ac:dyDescent="0.25">
      <c r="A54" s="5" t="s">
        <v>414</v>
      </c>
      <c r="B54" s="5" t="s">
        <v>427</v>
      </c>
      <c r="C54" s="5">
        <v>1</v>
      </c>
      <c r="D54" s="4">
        <v>159997</v>
      </c>
      <c r="E54" s="4">
        <v>0</v>
      </c>
      <c r="F54" s="4">
        <f t="shared" si="2"/>
        <v>159997</v>
      </c>
      <c r="G54" s="4">
        <f t="shared" si="3"/>
        <v>159997</v>
      </c>
    </row>
    <row r="55" spans="1:7" x14ac:dyDescent="0.25">
      <c r="A55" s="5" t="s">
        <v>419</v>
      </c>
      <c r="B55" s="5" t="s">
        <v>427</v>
      </c>
      <c r="C55" s="5">
        <v>1</v>
      </c>
      <c r="D55" s="4">
        <v>142120</v>
      </c>
      <c r="E55" s="4">
        <v>0</v>
      </c>
      <c r="F55" s="4">
        <f t="shared" si="2"/>
        <v>142120</v>
      </c>
      <c r="G55" s="4">
        <f t="shared" si="3"/>
        <v>142120</v>
      </c>
    </row>
    <row r="56" spans="1:7" x14ac:dyDescent="0.25">
      <c r="A56" s="5" t="s">
        <v>400</v>
      </c>
      <c r="B56" s="5" t="s">
        <v>427</v>
      </c>
      <c r="C56" s="5">
        <v>9</v>
      </c>
      <c r="D56" s="4">
        <v>123731.68</v>
      </c>
      <c r="E56" s="4">
        <v>0</v>
      </c>
      <c r="F56" s="4">
        <f t="shared" si="2"/>
        <v>123731.68</v>
      </c>
      <c r="G56" s="4">
        <f t="shared" si="3"/>
        <v>13747.964444444444</v>
      </c>
    </row>
    <row r="57" spans="1:7" x14ac:dyDescent="0.25">
      <c r="A57" s="5" t="s">
        <v>392</v>
      </c>
      <c r="B57" s="5" t="s">
        <v>427</v>
      </c>
      <c r="C57" s="5">
        <v>2</v>
      </c>
      <c r="D57" s="4">
        <v>119010</v>
      </c>
      <c r="E57" s="4">
        <v>0</v>
      </c>
      <c r="F57" s="4">
        <f t="shared" si="2"/>
        <v>119010</v>
      </c>
      <c r="G57" s="4">
        <f t="shared" si="3"/>
        <v>59505</v>
      </c>
    </row>
    <row r="58" spans="1:7" x14ac:dyDescent="0.25">
      <c r="A58" s="5" t="s">
        <v>411</v>
      </c>
      <c r="B58" s="5" t="s">
        <v>427</v>
      </c>
      <c r="C58" s="5">
        <v>2</v>
      </c>
      <c r="D58" s="4">
        <v>92999</v>
      </c>
      <c r="E58" s="4">
        <v>0</v>
      </c>
      <c r="F58" s="4">
        <f t="shared" si="2"/>
        <v>92999</v>
      </c>
      <c r="G58" s="4">
        <f t="shared" si="3"/>
        <v>46499.5</v>
      </c>
    </row>
    <row r="59" spans="1:7" x14ac:dyDescent="0.25">
      <c r="A59" s="5" t="s">
        <v>371</v>
      </c>
      <c r="B59" s="5" t="s">
        <v>427</v>
      </c>
      <c r="C59" s="5">
        <v>2</v>
      </c>
      <c r="D59" s="4">
        <v>74097</v>
      </c>
      <c r="E59" s="4">
        <v>0</v>
      </c>
      <c r="F59" s="4">
        <f t="shared" si="2"/>
        <v>74097</v>
      </c>
      <c r="G59" s="4">
        <f t="shared" si="3"/>
        <v>37048.5</v>
      </c>
    </row>
    <row r="60" spans="1:7" x14ac:dyDescent="0.25">
      <c r="A60" s="5" t="s">
        <v>415</v>
      </c>
      <c r="B60" s="5" t="s">
        <v>427</v>
      </c>
      <c r="C60" s="5">
        <v>1</v>
      </c>
      <c r="D60" s="4">
        <v>68836</v>
      </c>
      <c r="E60" s="4">
        <v>0</v>
      </c>
      <c r="F60" s="4">
        <f t="shared" si="2"/>
        <v>68836</v>
      </c>
      <c r="G60" s="4">
        <f t="shared" si="3"/>
        <v>68836</v>
      </c>
    </row>
    <row r="61" spans="1:7" x14ac:dyDescent="0.25">
      <c r="A61" s="5" t="s">
        <v>405</v>
      </c>
      <c r="B61" s="5" t="s">
        <v>427</v>
      </c>
      <c r="C61" s="5">
        <v>2</v>
      </c>
      <c r="D61" s="4">
        <v>62068</v>
      </c>
      <c r="E61" s="4">
        <v>0</v>
      </c>
      <c r="F61" s="4">
        <f t="shared" si="2"/>
        <v>62068</v>
      </c>
      <c r="G61" s="4">
        <f t="shared" si="3"/>
        <v>31034</v>
      </c>
    </row>
    <row r="62" spans="1:7" x14ac:dyDescent="0.25">
      <c r="A62" s="5" t="s">
        <v>416</v>
      </c>
      <c r="B62" s="5" t="s">
        <v>427</v>
      </c>
      <c r="C62" s="5">
        <v>2</v>
      </c>
      <c r="D62" s="4">
        <v>59278</v>
      </c>
      <c r="E62" s="4">
        <v>0</v>
      </c>
      <c r="F62" s="4">
        <f t="shared" si="2"/>
        <v>59278</v>
      </c>
      <c r="G62" s="4">
        <f t="shared" si="3"/>
        <v>29639</v>
      </c>
    </row>
    <row r="63" spans="1:7" x14ac:dyDescent="0.25">
      <c r="A63" s="5" t="s">
        <v>412</v>
      </c>
      <c r="B63" s="5" t="s">
        <v>427</v>
      </c>
      <c r="C63" s="5">
        <v>1</v>
      </c>
      <c r="D63" s="4">
        <v>52800</v>
      </c>
      <c r="E63" s="4">
        <v>0</v>
      </c>
      <c r="F63" s="4">
        <f t="shared" si="2"/>
        <v>52800</v>
      </c>
      <c r="G63" s="4">
        <f t="shared" si="3"/>
        <v>52800</v>
      </c>
    </row>
    <row r="64" spans="1:7" x14ac:dyDescent="0.25">
      <c r="A64" s="5" t="s">
        <v>425</v>
      </c>
      <c r="B64" s="5" t="s">
        <v>427</v>
      </c>
      <c r="C64" s="5">
        <v>1</v>
      </c>
      <c r="D64" s="4">
        <v>48760</v>
      </c>
      <c r="E64" s="4">
        <v>0</v>
      </c>
      <c r="F64" s="4">
        <f t="shared" si="2"/>
        <v>48760</v>
      </c>
      <c r="G64" s="4">
        <f t="shared" si="3"/>
        <v>48760</v>
      </c>
    </row>
    <row r="65" spans="1:7" x14ac:dyDescent="0.25">
      <c r="A65" s="5" t="s">
        <v>375</v>
      </c>
      <c r="B65" s="5" t="s">
        <v>427</v>
      </c>
      <c r="C65" s="5">
        <v>1</v>
      </c>
      <c r="D65" s="4">
        <v>41880</v>
      </c>
      <c r="E65" s="4">
        <v>0</v>
      </c>
      <c r="F65" s="4">
        <f t="shared" si="2"/>
        <v>41880</v>
      </c>
      <c r="G65" s="4">
        <f t="shared" si="3"/>
        <v>41880</v>
      </c>
    </row>
    <row r="66" spans="1:7" x14ac:dyDescent="0.25">
      <c r="A66" s="5" t="s">
        <v>420</v>
      </c>
      <c r="B66" s="5" t="s">
        <v>427</v>
      </c>
      <c r="C66" s="5">
        <v>1</v>
      </c>
      <c r="D66" s="4">
        <v>39056.94</v>
      </c>
      <c r="E66" s="4">
        <v>0</v>
      </c>
      <c r="F66" s="4">
        <f t="shared" si="2"/>
        <v>39056.94</v>
      </c>
      <c r="G66" s="4">
        <f t="shared" si="3"/>
        <v>39056.94</v>
      </c>
    </row>
    <row r="67" spans="1:7" x14ac:dyDescent="0.25">
      <c r="A67" s="5" t="s">
        <v>413</v>
      </c>
      <c r="B67" s="5" t="s">
        <v>427</v>
      </c>
      <c r="C67" s="5">
        <v>1</v>
      </c>
      <c r="D67" s="4">
        <v>31833</v>
      </c>
      <c r="E67" s="4">
        <v>0</v>
      </c>
      <c r="F67" s="4">
        <f t="shared" si="2"/>
        <v>31833</v>
      </c>
      <c r="G67" s="4">
        <f t="shared" si="3"/>
        <v>31833</v>
      </c>
    </row>
    <row r="68" spans="1:7" x14ac:dyDescent="0.25">
      <c r="A68" s="5" t="s">
        <v>417</v>
      </c>
      <c r="B68" s="5" t="s">
        <v>427</v>
      </c>
      <c r="C68" s="5">
        <v>1</v>
      </c>
      <c r="D68" s="4">
        <v>20991.599999999999</v>
      </c>
      <c r="E68" s="4">
        <v>0</v>
      </c>
      <c r="F68" s="4">
        <f t="shared" ref="F68" si="4">D68+E68</f>
        <v>20991.599999999999</v>
      </c>
      <c r="G68" s="4">
        <f t="shared" ref="G68" si="5">F68/C68</f>
        <v>20991.599999999999</v>
      </c>
    </row>
    <row r="70" spans="1:7" ht="135" x14ac:dyDescent="0.25">
      <c r="A70" s="20" t="s">
        <v>562</v>
      </c>
      <c r="B70" s="20" t="s">
        <v>2</v>
      </c>
      <c r="C70" s="20" t="s">
        <v>563</v>
      </c>
      <c r="D70" s="20" t="s">
        <v>560</v>
      </c>
    </row>
    <row r="71" spans="1:7" x14ac:dyDescent="0.25">
      <c r="A71" s="3">
        <v>1</v>
      </c>
      <c r="B71" s="4">
        <v>1933637060</v>
      </c>
      <c r="C71" s="5">
        <v>65</v>
      </c>
      <c r="D71" s="3">
        <v>1</v>
      </c>
    </row>
    <row r="72" spans="1:7" x14ac:dyDescent="0.25">
      <c r="A72" s="3">
        <v>0.9</v>
      </c>
      <c r="B72" s="4">
        <f>B71*90/100</f>
        <v>1740273354</v>
      </c>
      <c r="C72" s="5">
        <v>12</v>
      </c>
      <c r="D72" s="8">
        <f>C72/$C$71</f>
        <v>0.18461538461538463</v>
      </c>
    </row>
    <row r="73" spans="1:7" x14ac:dyDescent="0.25">
      <c r="A73" s="3">
        <v>0.8</v>
      </c>
      <c r="B73" s="4">
        <f>B71*80/100</f>
        <v>1546909648</v>
      </c>
      <c r="C73" s="5">
        <v>9</v>
      </c>
      <c r="D73" s="8">
        <f t="shared" ref="D73:D80" si="6">C73/$C$71</f>
        <v>0.13846153846153847</v>
      </c>
    </row>
    <row r="74" spans="1:7" x14ac:dyDescent="0.25">
      <c r="A74" s="3">
        <v>0.7</v>
      </c>
      <c r="B74" s="4">
        <f>B71*70/100</f>
        <v>1353545942</v>
      </c>
      <c r="C74" s="5">
        <v>7</v>
      </c>
      <c r="D74" s="8">
        <f t="shared" si="6"/>
        <v>0.1076923076923077</v>
      </c>
    </row>
    <row r="75" spans="1:7" x14ac:dyDescent="0.25">
      <c r="A75" s="3">
        <v>0.6</v>
      </c>
      <c r="B75" s="4">
        <f>B71*60/100</f>
        <v>1160182236</v>
      </c>
      <c r="C75" s="5">
        <v>5</v>
      </c>
      <c r="D75" s="8">
        <f t="shared" si="6"/>
        <v>7.6923076923076927E-2</v>
      </c>
    </row>
    <row r="76" spans="1:7" x14ac:dyDescent="0.25">
      <c r="A76" s="3">
        <v>0.5</v>
      </c>
      <c r="B76" s="4">
        <f>B71*50/100</f>
        <v>966818530</v>
      </c>
      <c r="C76" s="5">
        <v>3</v>
      </c>
      <c r="D76" s="8">
        <f t="shared" si="6"/>
        <v>4.6153846153846156E-2</v>
      </c>
    </row>
    <row r="77" spans="1:7" x14ac:dyDescent="0.25">
      <c r="A77" s="3">
        <v>0.4</v>
      </c>
      <c r="B77" s="4">
        <f>B71*40/100</f>
        <v>773454824</v>
      </c>
      <c r="C77" s="5">
        <v>2</v>
      </c>
      <c r="D77" s="8">
        <f t="shared" si="6"/>
        <v>3.0769230769230771E-2</v>
      </c>
    </row>
    <row r="78" spans="1:7" x14ac:dyDescent="0.25">
      <c r="A78" s="3">
        <v>0.3</v>
      </c>
      <c r="B78" s="4">
        <f>B71*30/100</f>
        <v>580091118</v>
      </c>
      <c r="C78" s="5">
        <v>1</v>
      </c>
      <c r="D78" s="8">
        <f t="shared" si="6"/>
        <v>1.5384615384615385E-2</v>
      </c>
    </row>
    <row r="79" spans="1:7" x14ac:dyDescent="0.25">
      <c r="A79" s="3">
        <v>0.2</v>
      </c>
      <c r="B79" s="4">
        <f>B71*20/100</f>
        <v>386727412</v>
      </c>
      <c r="C79" s="5">
        <v>1</v>
      </c>
      <c r="D79" s="8">
        <f t="shared" si="6"/>
        <v>1.5384615384615385E-2</v>
      </c>
    </row>
    <row r="80" spans="1:7" x14ac:dyDescent="0.25">
      <c r="A80" s="3">
        <v>0.1</v>
      </c>
      <c r="B80" s="4">
        <f>B71*10/100</f>
        <v>193363706</v>
      </c>
      <c r="C80" s="5">
        <v>1</v>
      </c>
      <c r="D80" s="8">
        <f t="shared" si="6"/>
        <v>1.5384615384615385E-2</v>
      </c>
    </row>
  </sheetData>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766EB-9C04-4EB5-B350-0FF0A56A3673}">
  <dimension ref="A1:G181"/>
  <sheetViews>
    <sheetView workbookViewId="0"/>
  </sheetViews>
  <sheetFormatPr defaultRowHeight="15" x14ac:dyDescent="0.25"/>
  <cols>
    <col min="1" max="1" width="43.28515625" customWidth="1"/>
    <col min="2" max="2" width="19.140625" customWidth="1"/>
    <col min="4" max="4" width="14" customWidth="1"/>
    <col min="5" max="5" width="12.5703125" customWidth="1"/>
    <col min="6" max="6" width="14.140625" customWidth="1"/>
    <col min="7" max="7" width="18.42578125" customWidth="1"/>
    <col min="9" max="9" width="22.85546875" customWidth="1"/>
    <col min="10" max="10" width="17.5703125" customWidth="1"/>
  </cols>
  <sheetData>
    <row r="1" spans="1:7" ht="18.75" x14ac:dyDescent="0.3">
      <c r="A1" s="15" t="s">
        <v>559</v>
      </c>
    </row>
    <row r="3" spans="1:7" x14ac:dyDescent="0.25">
      <c r="A3" s="7" t="s">
        <v>16</v>
      </c>
      <c r="B3" s="7" t="s">
        <v>14</v>
      </c>
      <c r="C3" s="7" t="s">
        <v>59</v>
      </c>
      <c r="D3" s="7" t="s">
        <v>2</v>
      </c>
      <c r="E3" s="7" t="s">
        <v>13</v>
      </c>
      <c r="F3" s="7" t="s">
        <v>0</v>
      </c>
      <c r="G3" s="7" t="s">
        <v>176</v>
      </c>
    </row>
    <row r="4" spans="1:7" x14ac:dyDescent="0.25">
      <c r="A4" s="5" t="s">
        <v>194</v>
      </c>
      <c r="B4" s="5" t="s">
        <v>195</v>
      </c>
      <c r="C4" s="5">
        <v>291</v>
      </c>
      <c r="D4" s="4">
        <v>660461595.98999989</v>
      </c>
      <c r="E4" s="4">
        <v>53440115.239999995</v>
      </c>
      <c r="F4" s="4">
        <f t="shared" ref="F4:F35" si="0">D4+E4</f>
        <v>713901711.2299999</v>
      </c>
      <c r="G4" s="4">
        <f t="shared" ref="G4:G35" si="1">F4/C4</f>
        <v>2453270.4853264601</v>
      </c>
    </row>
    <row r="5" spans="1:7" x14ac:dyDescent="0.25">
      <c r="A5" s="5" t="s">
        <v>196</v>
      </c>
      <c r="B5" s="5" t="s">
        <v>195</v>
      </c>
      <c r="C5" s="5">
        <v>104</v>
      </c>
      <c r="D5" s="4">
        <v>91307928.300000012</v>
      </c>
      <c r="E5" s="4">
        <v>6900000</v>
      </c>
      <c r="F5" s="4">
        <f t="shared" si="0"/>
        <v>98207928.300000012</v>
      </c>
      <c r="G5" s="4">
        <f t="shared" si="1"/>
        <v>944307.00288461545</v>
      </c>
    </row>
    <row r="6" spans="1:7" x14ac:dyDescent="0.25">
      <c r="A6" s="5" t="s">
        <v>312</v>
      </c>
      <c r="B6" s="5" t="s">
        <v>359</v>
      </c>
      <c r="C6" s="5">
        <v>268</v>
      </c>
      <c r="D6" s="4">
        <v>40795153.539999999</v>
      </c>
      <c r="E6" s="4">
        <v>18237092</v>
      </c>
      <c r="F6" s="4">
        <f t="shared" si="0"/>
        <v>59032245.539999999</v>
      </c>
      <c r="G6" s="4">
        <f t="shared" si="1"/>
        <v>220269.57291044775</v>
      </c>
    </row>
    <row r="7" spans="1:7" x14ac:dyDescent="0.25">
      <c r="A7" s="5" t="s">
        <v>313</v>
      </c>
      <c r="B7" s="5" t="s">
        <v>359</v>
      </c>
      <c r="C7" s="5">
        <v>118</v>
      </c>
      <c r="D7" s="4">
        <v>54664812.07</v>
      </c>
      <c r="E7" s="4">
        <v>139999</v>
      </c>
      <c r="F7" s="4">
        <f t="shared" si="0"/>
        <v>54804811.07</v>
      </c>
      <c r="G7" s="4">
        <f t="shared" si="1"/>
        <v>464447.55144067795</v>
      </c>
    </row>
    <row r="8" spans="1:7" x14ac:dyDescent="0.25">
      <c r="A8" s="5" t="s">
        <v>314</v>
      </c>
      <c r="B8" s="5" t="s">
        <v>359</v>
      </c>
      <c r="C8" s="5">
        <v>141</v>
      </c>
      <c r="D8" s="4">
        <v>49150145.520000018</v>
      </c>
      <c r="E8" s="4">
        <v>513521</v>
      </c>
      <c r="F8" s="4">
        <f t="shared" si="0"/>
        <v>49663666.520000018</v>
      </c>
      <c r="G8" s="4">
        <f t="shared" si="1"/>
        <v>352224.58524822706</v>
      </c>
    </row>
    <row r="9" spans="1:7" x14ac:dyDescent="0.25">
      <c r="A9" s="5" t="s">
        <v>315</v>
      </c>
      <c r="B9" s="5" t="s">
        <v>359</v>
      </c>
      <c r="C9" s="5">
        <v>179</v>
      </c>
      <c r="D9" s="4">
        <v>22580595.360000007</v>
      </c>
      <c r="E9" s="4">
        <v>25421315</v>
      </c>
      <c r="F9" s="4">
        <f t="shared" si="0"/>
        <v>48001910.360000007</v>
      </c>
      <c r="G9" s="4">
        <f t="shared" si="1"/>
        <v>268167.09698324028</v>
      </c>
    </row>
    <row r="10" spans="1:7" x14ac:dyDescent="0.25">
      <c r="A10" s="5" t="s">
        <v>316</v>
      </c>
      <c r="B10" s="5" t="s">
        <v>359</v>
      </c>
      <c r="C10" s="5">
        <v>271</v>
      </c>
      <c r="D10" s="4">
        <v>39937963.520000011</v>
      </c>
      <c r="E10" s="4">
        <v>1875658.73</v>
      </c>
      <c r="F10" s="4">
        <f t="shared" si="0"/>
        <v>41813622.250000007</v>
      </c>
      <c r="G10" s="4">
        <f t="shared" si="1"/>
        <v>154293.80904059042</v>
      </c>
    </row>
    <row r="11" spans="1:7" x14ac:dyDescent="0.25">
      <c r="A11" s="5" t="s">
        <v>197</v>
      </c>
      <c r="B11" s="5" t="s">
        <v>195</v>
      </c>
      <c r="C11" s="5">
        <v>161</v>
      </c>
      <c r="D11" s="4">
        <v>36811665.339999989</v>
      </c>
      <c r="E11" s="4">
        <v>1382293.9100000001</v>
      </c>
      <c r="F11" s="4">
        <f t="shared" si="0"/>
        <v>38193959.249999985</v>
      </c>
      <c r="G11" s="4">
        <f t="shared" si="1"/>
        <v>237229.56055900612</v>
      </c>
    </row>
    <row r="12" spans="1:7" x14ac:dyDescent="0.25">
      <c r="A12" s="5" t="s">
        <v>317</v>
      </c>
      <c r="B12" s="5" t="s">
        <v>359</v>
      </c>
      <c r="C12" s="5">
        <v>200</v>
      </c>
      <c r="D12" s="4">
        <v>32679264.559999999</v>
      </c>
      <c r="E12" s="4">
        <v>400000</v>
      </c>
      <c r="F12" s="4">
        <f t="shared" si="0"/>
        <v>33079264.559999999</v>
      </c>
      <c r="G12" s="4">
        <f t="shared" si="1"/>
        <v>165396.32279999999</v>
      </c>
    </row>
    <row r="13" spans="1:7" x14ac:dyDescent="0.25">
      <c r="A13" s="5" t="s">
        <v>318</v>
      </c>
      <c r="B13" s="5" t="s">
        <v>359</v>
      </c>
      <c r="C13" s="5">
        <v>240</v>
      </c>
      <c r="D13" s="4">
        <v>27662772.630000006</v>
      </c>
      <c r="E13" s="4">
        <v>3751759</v>
      </c>
      <c r="F13" s="4">
        <f t="shared" si="0"/>
        <v>31414531.630000006</v>
      </c>
      <c r="G13" s="4">
        <f t="shared" si="1"/>
        <v>130893.88179166669</v>
      </c>
    </row>
    <row r="14" spans="1:7" x14ac:dyDescent="0.25">
      <c r="A14" s="5" t="s">
        <v>319</v>
      </c>
      <c r="B14" s="5" t="s">
        <v>359</v>
      </c>
      <c r="C14" s="5">
        <v>149</v>
      </c>
      <c r="D14" s="4">
        <v>28471864.020000003</v>
      </c>
      <c r="E14" s="4">
        <v>1672999.97</v>
      </c>
      <c r="F14" s="4">
        <f t="shared" si="0"/>
        <v>30144863.990000002</v>
      </c>
      <c r="G14" s="4">
        <f t="shared" si="1"/>
        <v>202314.52342281881</v>
      </c>
    </row>
    <row r="15" spans="1:7" x14ac:dyDescent="0.25">
      <c r="A15" s="5" t="s">
        <v>320</v>
      </c>
      <c r="B15" s="5" t="s">
        <v>359</v>
      </c>
      <c r="C15" s="5">
        <v>137</v>
      </c>
      <c r="D15" s="4">
        <v>21787613.739999998</v>
      </c>
      <c r="E15" s="4">
        <v>3760999.99</v>
      </c>
      <c r="F15" s="4">
        <f t="shared" si="0"/>
        <v>25548613.729999997</v>
      </c>
      <c r="G15" s="4">
        <f t="shared" si="1"/>
        <v>186486.23160583939</v>
      </c>
    </row>
    <row r="16" spans="1:7" x14ac:dyDescent="0.25">
      <c r="A16" s="5" t="s">
        <v>321</v>
      </c>
      <c r="B16" s="5" t="s">
        <v>359</v>
      </c>
      <c r="C16" s="5">
        <v>66</v>
      </c>
      <c r="D16" s="4">
        <v>21190008.879999999</v>
      </c>
      <c r="E16" s="4">
        <v>3775724.16</v>
      </c>
      <c r="F16" s="4">
        <f t="shared" si="0"/>
        <v>24965733.039999999</v>
      </c>
      <c r="G16" s="4">
        <f t="shared" si="1"/>
        <v>378268.68242424243</v>
      </c>
    </row>
    <row r="17" spans="1:7" x14ac:dyDescent="0.25">
      <c r="A17" s="5" t="s">
        <v>322</v>
      </c>
      <c r="B17" s="5" t="s">
        <v>359</v>
      </c>
      <c r="C17" s="5">
        <v>65</v>
      </c>
      <c r="D17" s="4">
        <v>17571786.170000002</v>
      </c>
      <c r="E17" s="4">
        <v>1755581</v>
      </c>
      <c r="F17" s="4">
        <f t="shared" si="0"/>
        <v>19327367.170000002</v>
      </c>
      <c r="G17" s="4">
        <f t="shared" si="1"/>
        <v>297344.11030769232</v>
      </c>
    </row>
    <row r="18" spans="1:7" x14ac:dyDescent="0.25">
      <c r="A18" s="5" t="s">
        <v>323</v>
      </c>
      <c r="B18" s="5" t="s">
        <v>359</v>
      </c>
      <c r="C18" s="5">
        <v>87</v>
      </c>
      <c r="D18" s="4">
        <v>17405596.43</v>
      </c>
      <c r="E18" s="4">
        <v>69976.399999999994</v>
      </c>
      <c r="F18" s="4">
        <f t="shared" si="0"/>
        <v>17475572.829999998</v>
      </c>
      <c r="G18" s="4">
        <f t="shared" si="1"/>
        <v>200868.6532183908</v>
      </c>
    </row>
    <row r="19" spans="1:7" x14ac:dyDescent="0.25">
      <c r="A19" s="5" t="s">
        <v>324</v>
      </c>
      <c r="B19" s="5" t="s">
        <v>359</v>
      </c>
      <c r="C19" s="5">
        <v>246</v>
      </c>
      <c r="D19" s="4">
        <v>15290353.720000001</v>
      </c>
      <c r="E19" s="4">
        <v>0</v>
      </c>
      <c r="F19" s="4">
        <f t="shared" si="0"/>
        <v>15290353.720000001</v>
      </c>
      <c r="G19" s="4">
        <f t="shared" si="1"/>
        <v>62155.909430894309</v>
      </c>
    </row>
    <row r="20" spans="1:7" x14ac:dyDescent="0.25">
      <c r="A20" s="5" t="s">
        <v>325</v>
      </c>
      <c r="B20" s="5" t="s">
        <v>359</v>
      </c>
      <c r="C20" s="5">
        <v>179</v>
      </c>
      <c r="D20" s="4">
        <v>13849612.580000002</v>
      </c>
      <c r="E20" s="4">
        <v>671160.08</v>
      </c>
      <c r="F20" s="4">
        <f t="shared" si="0"/>
        <v>14520772.660000002</v>
      </c>
      <c r="G20" s="4">
        <f t="shared" si="1"/>
        <v>81121.634972067055</v>
      </c>
    </row>
    <row r="21" spans="1:7" x14ac:dyDescent="0.25">
      <c r="A21" s="5" t="s">
        <v>326</v>
      </c>
      <c r="B21" s="5" t="s">
        <v>359</v>
      </c>
      <c r="C21" s="5">
        <v>130</v>
      </c>
      <c r="D21" s="4">
        <v>12952097.150000002</v>
      </c>
      <c r="E21" s="4">
        <v>0</v>
      </c>
      <c r="F21" s="4">
        <f t="shared" si="0"/>
        <v>12952097.150000002</v>
      </c>
      <c r="G21" s="4">
        <f t="shared" si="1"/>
        <v>99631.516538461554</v>
      </c>
    </row>
    <row r="22" spans="1:7" x14ac:dyDescent="0.25">
      <c r="A22" s="5" t="s">
        <v>327</v>
      </c>
      <c r="B22" s="5" t="s">
        <v>359</v>
      </c>
      <c r="C22" s="5">
        <v>88</v>
      </c>
      <c r="D22" s="4">
        <v>3400003.9099999988</v>
      </c>
      <c r="E22" s="4">
        <v>8999000</v>
      </c>
      <c r="F22" s="4">
        <f t="shared" si="0"/>
        <v>12399003.909999998</v>
      </c>
      <c r="G22" s="4">
        <f t="shared" si="1"/>
        <v>140897.77170454545</v>
      </c>
    </row>
    <row r="23" spans="1:7" x14ac:dyDescent="0.25">
      <c r="A23" s="5" t="s">
        <v>328</v>
      </c>
      <c r="B23" s="5" t="s">
        <v>359</v>
      </c>
      <c r="C23" s="5">
        <v>48</v>
      </c>
      <c r="D23" s="4">
        <v>11773951.93</v>
      </c>
      <c r="E23" s="4">
        <v>147950</v>
      </c>
      <c r="F23" s="4">
        <f t="shared" si="0"/>
        <v>11921901.93</v>
      </c>
      <c r="G23" s="4">
        <f t="shared" si="1"/>
        <v>248372.956875</v>
      </c>
    </row>
    <row r="24" spans="1:7" x14ac:dyDescent="0.25">
      <c r="A24" s="5" t="s">
        <v>329</v>
      </c>
      <c r="B24" s="5" t="s">
        <v>359</v>
      </c>
      <c r="C24" s="5">
        <v>161</v>
      </c>
      <c r="D24" s="4">
        <v>10918643.610000001</v>
      </c>
      <c r="E24" s="4">
        <v>188499.99</v>
      </c>
      <c r="F24" s="4">
        <f t="shared" si="0"/>
        <v>11107143.600000001</v>
      </c>
      <c r="G24" s="4">
        <f t="shared" si="1"/>
        <v>68988.469565217398</v>
      </c>
    </row>
    <row r="25" spans="1:7" x14ac:dyDescent="0.25">
      <c r="A25" s="5" t="s">
        <v>330</v>
      </c>
      <c r="B25" s="5" t="s">
        <v>359</v>
      </c>
      <c r="C25" s="5">
        <v>130</v>
      </c>
      <c r="D25" s="4">
        <v>10458125.119999999</v>
      </c>
      <c r="E25" s="4">
        <v>0</v>
      </c>
      <c r="F25" s="4">
        <f t="shared" si="0"/>
        <v>10458125.119999999</v>
      </c>
      <c r="G25" s="4">
        <f t="shared" si="1"/>
        <v>80447.116307692297</v>
      </c>
    </row>
    <row r="26" spans="1:7" x14ac:dyDescent="0.25">
      <c r="A26" s="5" t="s">
        <v>198</v>
      </c>
      <c r="B26" s="5" t="s">
        <v>195</v>
      </c>
      <c r="C26" s="5">
        <v>100</v>
      </c>
      <c r="D26" s="4">
        <v>4919208.6099999975</v>
      </c>
      <c r="E26" s="4">
        <v>5537998.9900000002</v>
      </c>
      <c r="F26" s="4">
        <f t="shared" si="0"/>
        <v>10457207.599999998</v>
      </c>
      <c r="G26" s="4">
        <f t="shared" si="1"/>
        <v>104572.07599999997</v>
      </c>
    </row>
    <row r="27" spans="1:7" x14ac:dyDescent="0.25">
      <c r="A27" s="5" t="s">
        <v>331</v>
      </c>
      <c r="B27" s="5" t="s">
        <v>359</v>
      </c>
      <c r="C27" s="5">
        <v>98</v>
      </c>
      <c r="D27" s="4">
        <v>9337483.3900000006</v>
      </c>
      <c r="E27" s="4">
        <v>704214</v>
      </c>
      <c r="F27" s="4">
        <f t="shared" si="0"/>
        <v>10041697.390000001</v>
      </c>
      <c r="G27" s="4">
        <f t="shared" si="1"/>
        <v>102466.29989795919</v>
      </c>
    </row>
    <row r="28" spans="1:7" x14ac:dyDescent="0.25">
      <c r="A28" s="5" t="s">
        <v>332</v>
      </c>
      <c r="B28" s="5" t="s">
        <v>359</v>
      </c>
      <c r="C28" s="5">
        <v>88</v>
      </c>
      <c r="D28" s="4">
        <v>9847523.9499999993</v>
      </c>
      <c r="E28" s="4">
        <v>0</v>
      </c>
      <c r="F28" s="4">
        <f t="shared" si="0"/>
        <v>9847523.9499999993</v>
      </c>
      <c r="G28" s="4">
        <f t="shared" si="1"/>
        <v>111903.68124999999</v>
      </c>
    </row>
    <row r="29" spans="1:7" x14ac:dyDescent="0.25">
      <c r="A29" s="5" t="s">
        <v>199</v>
      </c>
      <c r="B29" s="5" t="s">
        <v>195</v>
      </c>
      <c r="C29" s="5">
        <v>31</v>
      </c>
      <c r="D29" s="4">
        <v>8695105.8000000007</v>
      </c>
      <c r="E29" s="4">
        <v>142000</v>
      </c>
      <c r="F29" s="4">
        <f t="shared" si="0"/>
        <v>8837105.8000000007</v>
      </c>
      <c r="G29" s="4">
        <f t="shared" si="1"/>
        <v>285067.92903225811</v>
      </c>
    </row>
    <row r="30" spans="1:7" x14ac:dyDescent="0.25">
      <c r="A30" s="5" t="s">
        <v>333</v>
      </c>
      <c r="B30" s="5" t="s">
        <v>359</v>
      </c>
      <c r="C30" s="5">
        <v>110</v>
      </c>
      <c r="D30" s="4">
        <v>6105711.6499999994</v>
      </c>
      <c r="E30" s="4">
        <v>2655000</v>
      </c>
      <c r="F30" s="4">
        <f t="shared" si="0"/>
        <v>8760711.6499999985</v>
      </c>
      <c r="G30" s="4">
        <f t="shared" si="1"/>
        <v>79642.833181818161</v>
      </c>
    </row>
    <row r="31" spans="1:7" x14ac:dyDescent="0.25">
      <c r="A31" s="5" t="s">
        <v>200</v>
      </c>
      <c r="B31" s="5" t="s">
        <v>195</v>
      </c>
      <c r="C31" s="5">
        <v>41</v>
      </c>
      <c r="D31" s="4">
        <v>4473593.4799999995</v>
      </c>
      <c r="E31" s="4">
        <v>3534000</v>
      </c>
      <c r="F31" s="4">
        <f t="shared" si="0"/>
        <v>8007593.4799999995</v>
      </c>
      <c r="G31" s="4">
        <f t="shared" si="1"/>
        <v>195307.15804878049</v>
      </c>
    </row>
    <row r="32" spans="1:7" x14ac:dyDescent="0.25">
      <c r="A32" s="5" t="s">
        <v>334</v>
      </c>
      <c r="B32" s="5" t="s">
        <v>359</v>
      </c>
      <c r="C32" s="5">
        <v>88</v>
      </c>
      <c r="D32" s="4">
        <v>8006009.6099999985</v>
      </c>
      <c r="E32" s="4">
        <v>0</v>
      </c>
      <c r="F32" s="4">
        <f t="shared" si="0"/>
        <v>8006009.6099999985</v>
      </c>
      <c r="G32" s="4">
        <f t="shared" si="1"/>
        <v>90977.381931818163</v>
      </c>
    </row>
    <row r="33" spans="1:7" x14ac:dyDescent="0.25">
      <c r="A33" s="5" t="s">
        <v>201</v>
      </c>
      <c r="B33" s="5" t="s">
        <v>195</v>
      </c>
      <c r="C33" s="5">
        <v>26</v>
      </c>
      <c r="D33" s="4">
        <v>7203893.1100000003</v>
      </c>
      <c r="E33" s="4">
        <v>500000</v>
      </c>
      <c r="F33" s="4">
        <f t="shared" si="0"/>
        <v>7703893.1100000003</v>
      </c>
      <c r="G33" s="4">
        <f t="shared" si="1"/>
        <v>296303.58115384617</v>
      </c>
    </row>
    <row r="34" spans="1:7" x14ac:dyDescent="0.25">
      <c r="A34" s="5" t="s">
        <v>335</v>
      </c>
      <c r="B34" s="5" t="s">
        <v>359</v>
      </c>
      <c r="C34" s="5">
        <v>122</v>
      </c>
      <c r="D34" s="4">
        <v>7533026.75</v>
      </c>
      <c r="E34" s="4">
        <v>0</v>
      </c>
      <c r="F34" s="4">
        <f t="shared" si="0"/>
        <v>7533026.75</v>
      </c>
      <c r="G34" s="4">
        <f t="shared" si="1"/>
        <v>61746.120901639348</v>
      </c>
    </row>
    <row r="35" spans="1:7" x14ac:dyDescent="0.25">
      <c r="A35" s="5" t="s">
        <v>336</v>
      </c>
      <c r="B35" s="5" t="s">
        <v>359</v>
      </c>
      <c r="C35" s="5">
        <v>227</v>
      </c>
      <c r="D35" s="4">
        <v>5867137.5099999988</v>
      </c>
      <c r="E35" s="4">
        <v>1394903.9</v>
      </c>
      <c r="F35" s="4">
        <f t="shared" si="0"/>
        <v>7262041.4099999983</v>
      </c>
      <c r="G35" s="4">
        <f t="shared" si="1"/>
        <v>31991.371850220257</v>
      </c>
    </row>
    <row r="36" spans="1:7" x14ac:dyDescent="0.25">
      <c r="A36" s="5" t="s">
        <v>337</v>
      </c>
      <c r="B36" s="5" t="s">
        <v>359</v>
      </c>
      <c r="C36" s="5">
        <v>75</v>
      </c>
      <c r="D36" s="4">
        <v>7047928.8699999992</v>
      </c>
      <c r="E36" s="4">
        <v>0</v>
      </c>
      <c r="F36" s="4">
        <f t="shared" ref="F36:F67" si="2">D36+E36</f>
        <v>7047928.8699999992</v>
      </c>
      <c r="G36" s="4">
        <f t="shared" ref="G36:G67" si="3">F36/C36</f>
        <v>93972.38493333332</v>
      </c>
    </row>
    <row r="37" spans="1:7" x14ac:dyDescent="0.25">
      <c r="A37" s="5" t="s">
        <v>338</v>
      </c>
      <c r="B37" s="5" t="s">
        <v>359</v>
      </c>
      <c r="C37" s="5">
        <v>69</v>
      </c>
      <c r="D37" s="4">
        <v>6370377.7599999988</v>
      </c>
      <c r="E37" s="4">
        <v>40000</v>
      </c>
      <c r="F37" s="4">
        <f t="shared" si="2"/>
        <v>6410377.7599999988</v>
      </c>
      <c r="G37" s="4">
        <f t="shared" si="3"/>
        <v>92904.025507246362</v>
      </c>
    </row>
    <row r="38" spans="1:7" x14ac:dyDescent="0.25">
      <c r="A38" s="5" t="s">
        <v>339</v>
      </c>
      <c r="B38" s="5" t="s">
        <v>359</v>
      </c>
      <c r="C38" s="5">
        <v>189</v>
      </c>
      <c r="D38" s="4">
        <v>6399565.5999999996</v>
      </c>
      <c r="E38" s="4">
        <v>0</v>
      </c>
      <c r="F38" s="4">
        <f t="shared" si="2"/>
        <v>6399565.5999999996</v>
      </c>
      <c r="G38" s="4">
        <f t="shared" si="3"/>
        <v>33860.135449735448</v>
      </c>
    </row>
    <row r="39" spans="1:7" x14ac:dyDescent="0.25">
      <c r="A39" s="5" t="s">
        <v>340</v>
      </c>
      <c r="B39" s="5" t="s">
        <v>359</v>
      </c>
      <c r="C39" s="5">
        <v>124</v>
      </c>
      <c r="D39" s="4">
        <v>6172790.2499999981</v>
      </c>
      <c r="E39" s="4">
        <v>0</v>
      </c>
      <c r="F39" s="4">
        <f t="shared" si="2"/>
        <v>6172790.2499999981</v>
      </c>
      <c r="G39" s="4">
        <f t="shared" si="3"/>
        <v>49780.566532258046</v>
      </c>
    </row>
    <row r="40" spans="1:7" x14ac:dyDescent="0.25">
      <c r="A40" s="5" t="s">
        <v>341</v>
      </c>
      <c r="B40" s="5" t="s">
        <v>359</v>
      </c>
      <c r="C40" s="5">
        <v>53</v>
      </c>
      <c r="D40" s="4">
        <v>5458700.2400000012</v>
      </c>
      <c r="E40" s="4">
        <v>700000</v>
      </c>
      <c r="F40" s="4">
        <f t="shared" si="2"/>
        <v>6158700.2400000012</v>
      </c>
      <c r="G40" s="4">
        <f t="shared" si="3"/>
        <v>116201.89132075474</v>
      </c>
    </row>
    <row r="41" spans="1:7" x14ac:dyDescent="0.25">
      <c r="A41" s="5" t="s">
        <v>342</v>
      </c>
      <c r="B41" s="5" t="s">
        <v>359</v>
      </c>
      <c r="C41" s="5">
        <v>129</v>
      </c>
      <c r="D41" s="4">
        <v>6016193.9699999979</v>
      </c>
      <c r="E41" s="4">
        <v>0</v>
      </c>
      <c r="F41" s="4">
        <f t="shared" si="2"/>
        <v>6016193.9699999979</v>
      </c>
      <c r="G41" s="4">
        <f t="shared" si="3"/>
        <v>46637.16255813952</v>
      </c>
    </row>
    <row r="42" spans="1:7" x14ac:dyDescent="0.25">
      <c r="A42" s="5" t="s">
        <v>202</v>
      </c>
      <c r="B42" s="5" t="s">
        <v>195</v>
      </c>
      <c r="C42" s="5">
        <v>16</v>
      </c>
      <c r="D42" s="4">
        <v>5578172.8500000015</v>
      </c>
      <c r="E42" s="4">
        <v>324640</v>
      </c>
      <c r="F42" s="4">
        <f t="shared" si="2"/>
        <v>5902812.8500000015</v>
      </c>
      <c r="G42" s="4">
        <f t="shared" si="3"/>
        <v>368925.80312500009</v>
      </c>
    </row>
    <row r="43" spans="1:7" x14ac:dyDescent="0.25">
      <c r="A43" s="5" t="s">
        <v>343</v>
      </c>
      <c r="B43" s="5" t="s">
        <v>359</v>
      </c>
      <c r="C43" s="5">
        <v>160</v>
      </c>
      <c r="D43" s="4">
        <v>5023584.8200000012</v>
      </c>
      <c r="E43" s="4">
        <v>0</v>
      </c>
      <c r="F43" s="4">
        <f t="shared" si="2"/>
        <v>5023584.8200000012</v>
      </c>
      <c r="G43" s="4">
        <f t="shared" si="3"/>
        <v>31397.405125000008</v>
      </c>
    </row>
    <row r="44" spans="1:7" x14ac:dyDescent="0.25">
      <c r="A44" s="5" t="s">
        <v>344</v>
      </c>
      <c r="B44" s="5" t="s">
        <v>359</v>
      </c>
      <c r="C44" s="5">
        <v>54</v>
      </c>
      <c r="D44" s="4">
        <v>4556133.330000001</v>
      </c>
      <c r="E44" s="4">
        <v>0</v>
      </c>
      <c r="F44" s="4">
        <f t="shared" si="2"/>
        <v>4556133.330000001</v>
      </c>
      <c r="G44" s="4">
        <f t="shared" si="3"/>
        <v>84372.839444444457</v>
      </c>
    </row>
    <row r="45" spans="1:7" x14ac:dyDescent="0.25">
      <c r="A45" s="5" t="s">
        <v>345</v>
      </c>
      <c r="B45" s="5" t="s">
        <v>359</v>
      </c>
      <c r="C45" s="5">
        <v>31</v>
      </c>
      <c r="D45" s="4">
        <v>4315396.3399999989</v>
      </c>
      <c r="E45" s="4">
        <v>0</v>
      </c>
      <c r="F45" s="4">
        <f t="shared" si="2"/>
        <v>4315396.3399999989</v>
      </c>
      <c r="G45" s="4">
        <f t="shared" si="3"/>
        <v>139206.33354838708</v>
      </c>
    </row>
    <row r="46" spans="1:7" x14ac:dyDescent="0.25">
      <c r="A46" s="5" t="s">
        <v>346</v>
      </c>
      <c r="B46" s="5" t="s">
        <v>359</v>
      </c>
      <c r="C46" s="5">
        <v>25</v>
      </c>
      <c r="D46" s="4">
        <v>4191205.6099999994</v>
      </c>
      <c r="E46" s="4">
        <v>0</v>
      </c>
      <c r="F46" s="4">
        <f t="shared" si="2"/>
        <v>4191205.6099999994</v>
      </c>
      <c r="G46" s="4">
        <f t="shared" si="3"/>
        <v>167648.22439999998</v>
      </c>
    </row>
    <row r="47" spans="1:7" x14ac:dyDescent="0.25">
      <c r="A47" s="5" t="s">
        <v>203</v>
      </c>
      <c r="B47" s="5" t="s">
        <v>195</v>
      </c>
      <c r="C47" s="5">
        <v>182</v>
      </c>
      <c r="D47" s="4">
        <v>2834862.55</v>
      </c>
      <c r="E47" s="4">
        <v>1095825.9100000001</v>
      </c>
      <c r="F47" s="4">
        <f t="shared" si="2"/>
        <v>3930688.46</v>
      </c>
      <c r="G47" s="4">
        <f t="shared" si="3"/>
        <v>21597.189340659341</v>
      </c>
    </row>
    <row r="48" spans="1:7" x14ac:dyDescent="0.25">
      <c r="A48" s="5" t="s">
        <v>347</v>
      </c>
      <c r="B48" s="5" t="s">
        <v>359</v>
      </c>
      <c r="C48" s="5">
        <v>226</v>
      </c>
      <c r="D48" s="4">
        <v>3782553.8600000017</v>
      </c>
      <c r="E48" s="4">
        <v>0</v>
      </c>
      <c r="F48" s="4">
        <f t="shared" si="2"/>
        <v>3782553.8600000017</v>
      </c>
      <c r="G48" s="4">
        <f t="shared" si="3"/>
        <v>16736.963982300891</v>
      </c>
    </row>
    <row r="49" spans="1:7" x14ac:dyDescent="0.25">
      <c r="A49" s="5" t="s">
        <v>204</v>
      </c>
      <c r="B49" s="5" t="s">
        <v>195</v>
      </c>
      <c r="C49" s="5">
        <v>126</v>
      </c>
      <c r="D49" s="4">
        <v>3561814.76</v>
      </c>
      <c r="E49" s="4">
        <v>0</v>
      </c>
      <c r="F49" s="4">
        <f t="shared" si="2"/>
        <v>3561814.76</v>
      </c>
      <c r="G49" s="4">
        <f t="shared" si="3"/>
        <v>28268.371111111108</v>
      </c>
    </row>
    <row r="50" spans="1:7" x14ac:dyDescent="0.25">
      <c r="A50" s="5" t="s">
        <v>348</v>
      </c>
      <c r="B50" s="5" t="s">
        <v>359</v>
      </c>
      <c r="C50" s="5">
        <v>34</v>
      </c>
      <c r="D50" s="4">
        <v>2820569.95</v>
      </c>
      <c r="E50" s="4">
        <v>471141.65</v>
      </c>
      <c r="F50" s="4">
        <f t="shared" si="2"/>
        <v>3291711.6</v>
      </c>
      <c r="G50" s="4">
        <f t="shared" si="3"/>
        <v>96815.047058823533</v>
      </c>
    </row>
    <row r="51" spans="1:7" x14ac:dyDescent="0.25">
      <c r="A51" s="5" t="s">
        <v>205</v>
      </c>
      <c r="B51" s="5" t="s">
        <v>195</v>
      </c>
      <c r="C51" s="5">
        <v>82</v>
      </c>
      <c r="D51" s="4">
        <v>3267246.6599999992</v>
      </c>
      <c r="E51" s="4">
        <v>0</v>
      </c>
      <c r="F51" s="4">
        <f t="shared" si="2"/>
        <v>3267246.6599999992</v>
      </c>
      <c r="G51" s="4">
        <f t="shared" si="3"/>
        <v>39844.471463414622</v>
      </c>
    </row>
    <row r="52" spans="1:7" x14ac:dyDescent="0.25">
      <c r="A52" s="5" t="s">
        <v>206</v>
      </c>
      <c r="B52" s="5" t="s">
        <v>195</v>
      </c>
      <c r="C52" s="5">
        <v>48</v>
      </c>
      <c r="D52" s="4">
        <v>2652247.2599999998</v>
      </c>
      <c r="E52" s="4">
        <v>558840</v>
      </c>
      <c r="F52" s="4">
        <f t="shared" si="2"/>
        <v>3211087.26</v>
      </c>
      <c r="G52" s="4">
        <f t="shared" si="3"/>
        <v>66897.651249999995</v>
      </c>
    </row>
    <row r="53" spans="1:7" x14ac:dyDescent="0.25">
      <c r="A53" s="5" t="s">
        <v>349</v>
      </c>
      <c r="B53" s="5" t="s">
        <v>359</v>
      </c>
      <c r="C53" s="5">
        <v>70</v>
      </c>
      <c r="D53" s="4">
        <v>3033751.7800000003</v>
      </c>
      <c r="E53" s="4">
        <v>99678.05</v>
      </c>
      <c r="F53" s="4">
        <f t="shared" si="2"/>
        <v>3133429.83</v>
      </c>
      <c r="G53" s="4">
        <f t="shared" si="3"/>
        <v>44763.283285714286</v>
      </c>
    </row>
    <row r="54" spans="1:7" x14ac:dyDescent="0.25">
      <c r="A54" s="5" t="s">
        <v>350</v>
      </c>
      <c r="B54" s="5" t="s">
        <v>359</v>
      </c>
      <c r="C54" s="5">
        <v>28</v>
      </c>
      <c r="D54" s="4">
        <v>2995637.91</v>
      </c>
      <c r="E54" s="4">
        <v>0</v>
      </c>
      <c r="F54" s="4">
        <f t="shared" si="2"/>
        <v>2995637.91</v>
      </c>
      <c r="G54" s="4">
        <f t="shared" si="3"/>
        <v>106987.06821428573</v>
      </c>
    </row>
    <row r="55" spans="1:7" x14ac:dyDescent="0.25">
      <c r="A55" s="5" t="s">
        <v>351</v>
      </c>
      <c r="B55" s="5" t="s">
        <v>359</v>
      </c>
      <c r="C55" s="5">
        <v>52</v>
      </c>
      <c r="D55" s="4">
        <v>2280283.8199999998</v>
      </c>
      <c r="E55" s="4">
        <v>0</v>
      </c>
      <c r="F55" s="4">
        <f t="shared" si="2"/>
        <v>2280283.8199999998</v>
      </c>
      <c r="G55" s="4">
        <f t="shared" si="3"/>
        <v>43851.611923076918</v>
      </c>
    </row>
    <row r="56" spans="1:7" x14ac:dyDescent="0.25">
      <c r="A56" s="5" t="s">
        <v>352</v>
      </c>
      <c r="B56" s="5" t="s">
        <v>359</v>
      </c>
      <c r="C56" s="5">
        <v>65</v>
      </c>
      <c r="D56" s="4">
        <v>1978482.0499999998</v>
      </c>
      <c r="E56" s="4">
        <v>0</v>
      </c>
      <c r="F56" s="4">
        <f t="shared" si="2"/>
        <v>1978482.0499999998</v>
      </c>
      <c r="G56" s="4">
        <f t="shared" si="3"/>
        <v>30438.185384615383</v>
      </c>
    </row>
    <row r="57" spans="1:7" x14ac:dyDescent="0.25">
      <c r="A57" s="5" t="s">
        <v>207</v>
      </c>
      <c r="B57" s="5" t="s">
        <v>195</v>
      </c>
      <c r="C57" s="5">
        <v>97</v>
      </c>
      <c r="D57" s="4">
        <v>1562966.0000000002</v>
      </c>
      <c r="E57" s="4">
        <v>336000</v>
      </c>
      <c r="F57" s="4">
        <f t="shared" si="2"/>
        <v>1898966.0000000002</v>
      </c>
      <c r="G57" s="4">
        <f t="shared" si="3"/>
        <v>19576.969072164949</v>
      </c>
    </row>
    <row r="58" spans="1:7" x14ac:dyDescent="0.25">
      <c r="A58" s="5" t="s">
        <v>208</v>
      </c>
      <c r="B58" s="5" t="s">
        <v>195</v>
      </c>
      <c r="C58" s="5">
        <v>86</v>
      </c>
      <c r="D58" s="4">
        <v>1793976.07</v>
      </c>
      <c r="E58" s="4">
        <v>0</v>
      </c>
      <c r="F58" s="4">
        <f t="shared" si="2"/>
        <v>1793976.07</v>
      </c>
      <c r="G58" s="4">
        <f t="shared" si="3"/>
        <v>20860.186860465117</v>
      </c>
    </row>
    <row r="59" spans="1:7" x14ac:dyDescent="0.25">
      <c r="A59" s="5" t="s">
        <v>353</v>
      </c>
      <c r="B59" s="5" t="s">
        <v>359</v>
      </c>
      <c r="C59" s="5">
        <v>31</v>
      </c>
      <c r="D59" s="4">
        <v>1733857.3200000003</v>
      </c>
      <c r="E59" s="4">
        <v>0</v>
      </c>
      <c r="F59" s="4">
        <f t="shared" si="2"/>
        <v>1733857.3200000003</v>
      </c>
      <c r="G59" s="4">
        <f t="shared" si="3"/>
        <v>55930.881290322592</v>
      </c>
    </row>
    <row r="60" spans="1:7" x14ac:dyDescent="0.25">
      <c r="A60" s="5" t="s">
        <v>354</v>
      </c>
      <c r="B60" s="5" t="s">
        <v>359</v>
      </c>
      <c r="C60" s="5">
        <v>26</v>
      </c>
      <c r="D60" s="4">
        <v>1560186.16</v>
      </c>
      <c r="E60" s="4">
        <v>0</v>
      </c>
      <c r="F60" s="4">
        <f t="shared" si="2"/>
        <v>1560186.16</v>
      </c>
      <c r="G60" s="4">
        <f t="shared" si="3"/>
        <v>60007.159999999996</v>
      </c>
    </row>
    <row r="61" spans="1:7" x14ac:dyDescent="0.25">
      <c r="A61" s="5" t="s">
        <v>209</v>
      </c>
      <c r="B61" s="5" t="s">
        <v>195</v>
      </c>
      <c r="C61" s="5">
        <v>87</v>
      </c>
      <c r="D61" s="4">
        <v>1444364.1199999999</v>
      </c>
      <c r="E61" s="4">
        <v>0</v>
      </c>
      <c r="F61" s="4">
        <f t="shared" si="2"/>
        <v>1444364.1199999999</v>
      </c>
      <c r="G61" s="4">
        <f t="shared" si="3"/>
        <v>16601.88643678161</v>
      </c>
    </row>
    <row r="62" spans="1:7" x14ac:dyDescent="0.25">
      <c r="A62" s="5" t="s">
        <v>210</v>
      </c>
      <c r="B62" s="5" t="s">
        <v>195</v>
      </c>
      <c r="C62" s="5">
        <v>89</v>
      </c>
      <c r="D62" s="4">
        <v>1384603.23</v>
      </c>
      <c r="E62" s="4">
        <v>0</v>
      </c>
      <c r="F62" s="4">
        <f t="shared" si="2"/>
        <v>1384603.23</v>
      </c>
      <c r="G62" s="4">
        <f t="shared" si="3"/>
        <v>15557.339662921348</v>
      </c>
    </row>
    <row r="63" spans="1:7" x14ac:dyDescent="0.25">
      <c r="A63" s="5" t="s">
        <v>211</v>
      </c>
      <c r="B63" s="5" t="s">
        <v>195</v>
      </c>
      <c r="C63" s="5">
        <v>19</v>
      </c>
      <c r="D63" s="4">
        <v>1192625.75</v>
      </c>
      <c r="E63" s="4">
        <v>0</v>
      </c>
      <c r="F63" s="4">
        <f t="shared" si="2"/>
        <v>1192625.75</v>
      </c>
      <c r="G63" s="4">
        <f t="shared" si="3"/>
        <v>62769.776315789473</v>
      </c>
    </row>
    <row r="64" spans="1:7" x14ac:dyDescent="0.25">
      <c r="A64" s="5" t="s">
        <v>212</v>
      </c>
      <c r="B64" s="5" t="s">
        <v>195</v>
      </c>
      <c r="C64" s="5">
        <v>32</v>
      </c>
      <c r="D64" s="4">
        <v>1090570.7</v>
      </c>
      <c r="E64" s="4">
        <v>99999</v>
      </c>
      <c r="F64" s="4">
        <f t="shared" si="2"/>
        <v>1190569.7</v>
      </c>
      <c r="G64" s="4">
        <f t="shared" si="3"/>
        <v>37205.303124999999</v>
      </c>
    </row>
    <row r="65" spans="1:7" x14ac:dyDescent="0.25">
      <c r="A65" s="5" t="s">
        <v>213</v>
      </c>
      <c r="B65" s="5" t="s">
        <v>195</v>
      </c>
      <c r="C65" s="5">
        <v>66</v>
      </c>
      <c r="D65" s="4">
        <v>999889.95</v>
      </c>
      <c r="E65" s="4">
        <v>0</v>
      </c>
      <c r="F65" s="4">
        <f t="shared" si="2"/>
        <v>999889.95</v>
      </c>
      <c r="G65" s="4">
        <f t="shared" si="3"/>
        <v>15149.847727272727</v>
      </c>
    </row>
    <row r="66" spans="1:7" x14ac:dyDescent="0.25">
      <c r="A66" s="5" t="s">
        <v>214</v>
      </c>
      <c r="B66" s="5" t="s">
        <v>195</v>
      </c>
      <c r="C66" s="5">
        <v>36</v>
      </c>
      <c r="D66" s="4">
        <v>846752.25</v>
      </c>
      <c r="E66" s="4">
        <v>0</v>
      </c>
      <c r="F66" s="4">
        <f t="shared" si="2"/>
        <v>846752.25</v>
      </c>
      <c r="G66" s="4">
        <f t="shared" si="3"/>
        <v>23520.895833333332</v>
      </c>
    </row>
    <row r="67" spans="1:7" x14ac:dyDescent="0.25">
      <c r="A67" s="5" t="s">
        <v>355</v>
      </c>
      <c r="B67" s="5" t="s">
        <v>359</v>
      </c>
      <c r="C67" s="5">
        <v>60</v>
      </c>
      <c r="D67" s="4">
        <v>674246.99999999988</v>
      </c>
      <c r="E67" s="4">
        <v>0</v>
      </c>
      <c r="F67" s="4">
        <f t="shared" si="2"/>
        <v>674246.99999999988</v>
      </c>
      <c r="G67" s="4">
        <f t="shared" si="3"/>
        <v>11237.449999999999</v>
      </c>
    </row>
    <row r="68" spans="1:7" x14ac:dyDescent="0.25">
      <c r="A68" s="5" t="s">
        <v>215</v>
      </c>
      <c r="B68" s="5" t="s">
        <v>195</v>
      </c>
      <c r="C68" s="5">
        <v>10</v>
      </c>
      <c r="D68" s="4">
        <v>663769</v>
      </c>
      <c r="E68" s="4">
        <v>0</v>
      </c>
      <c r="F68" s="4">
        <f t="shared" ref="F68:F99" si="4">D68+E68</f>
        <v>663769</v>
      </c>
      <c r="G68" s="4">
        <f t="shared" ref="G68:G99" si="5">F68/C68</f>
        <v>66376.899999999994</v>
      </c>
    </row>
    <row r="69" spans="1:7" x14ac:dyDescent="0.25">
      <c r="A69" s="5" t="s">
        <v>216</v>
      </c>
      <c r="B69" s="5" t="s">
        <v>195</v>
      </c>
      <c r="C69" s="5">
        <v>17</v>
      </c>
      <c r="D69" s="4">
        <v>625430.49</v>
      </c>
      <c r="E69" s="4">
        <v>0</v>
      </c>
      <c r="F69" s="4">
        <f t="shared" si="4"/>
        <v>625430.49</v>
      </c>
      <c r="G69" s="4">
        <f t="shared" si="5"/>
        <v>36790.028823529414</v>
      </c>
    </row>
    <row r="70" spans="1:7" x14ac:dyDescent="0.25">
      <c r="A70" s="5" t="s">
        <v>217</v>
      </c>
      <c r="B70" s="5" t="s">
        <v>195</v>
      </c>
      <c r="C70" s="5">
        <v>51</v>
      </c>
      <c r="D70" s="4">
        <v>621691.85000000009</v>
      </c>
      <c r="E70" s="4">
        <v>0</v>
      </c>
      <c r="F70" s="4">
        <f t="shared" si="4"/>
        <v>621691.85000000009</v>
      </c>
      <c r="G70" s="4">
        <f t="shared" si="5"/>
        <v>12190.036274509806</v>
      </c>
    </row>
    <row r="71" spans="1:7" x14ac:dyDescent="0.25">
      <c r="A71" s="5" t="s">
        <v>218</v>
      </c>
      <c r="B71" s="5" t="s">
        <v>195</v>
      </c>
      <c r="C71" s="5">
        <v>8</v>
      </c>
      <c r="D71" s="4">
        <v>616065.96</v>
      </c>
      <c r="E71" s="4">
        <v>0</v>
      </c>
      <c r="F71" s="4">
        <f t="shared" si="4"/>
        <v>616065.96</v>
      </c>
      <c r="G71" s="4">
        <f t="shared" si="5"/>
        <v>77008.244999999995</v>
      </c>
    </row>
    <row r="72" spans="1:7" x14ac:dyDescent="0.25">
      <c r="A72" s="5" t="s">
        <v>219</v>
      </c>
      <c r="B72" s="5" t="s">
        <v>195</v>
      </c>
      <c r="C72" s="5">
        <v>18</v>
      </c>
      <c r="D72" s="4">
        <v>614313.44999999995</v>
      </c>
      <c r="E72" s="4">
        <v>0</v>
      </c>
      <c r="F72" s="4">
        <f t="shared" si="4"/>
        <v>614313.44999999995</v>
      </c>
      <c r="G72" s="4">
        <f t="shared" si="5"/>
        <v>34128.524999999994</v>
      </c>
    </row>
    <row r="73" spans="1:7" x14ac:dyDescent="0.25">
      <c r="A73" s="5" t="s">
        <v>220</v>
      </c>
      <c r="B73" s="5" t="s">
        <v>195</v>
      </c>
      <c r="C73" s="5">
        <v>24</v>
      </c>
      <c r="D73" s="4">
        <v>608233.12</v>
      </c>
      <c r="E73" s="4">
        <v>0</v>
      </c>
      <c r="F73" s="4">
        <f t="shared" si="4"/>
        <v>608233.12</v>
      </c>
      <c r="G73" s="4">
        <f t="shared" si="5"/>
        <v>25343.046666666665</v>
      </c>
    </row>
    <row r="74" spans="1:7" x14ac:dyDescent="0.25">
      <c r="A74" s="5" t="s">
        <v>221</v>
      </c>
      <c r="B74" s="5" t="s">
        <v>195</v>
      </c>
      <c r="C74" s="5">
        <v>11</v>
      </c>
      <c r="D74" s="4">
        <v>555707.63</v>
      </c>
      <c r="E74" s="4">
        <v>0</v>
      </c>
      <c r="F74" s="4">
        <f t="shared" si="4"/>
        <v>555707.63</v>
      </c>
      <c r="G74" s="4">
        <f t="shared" si="5"/>
        <v>50518.875454545458</v>
      </c>
    </row>
    <row r="75" spans="1:7" x14ac:dyDescent="0.25">
      <c r="A75" s="5" t="s">
        <v>222</v>
      </c>
      <c r="B75" s="5" t="s">
        <v>195</v>
      </c>
      <c r="C75" s="5">
        <v>14</v>
      </c>
      <c r="D75" s="4">
        <v>551086.61</v>
      </c>
      <c r="E75" s="4">
        <v>0</v>
      </c>
      <c r="F75" s="4">
        <f t="shared" si="4"/>
        <v>551086.61</v>
      </c>
      <c r="G75" s="4">
        <f t="shared" si="5"/>
        <v>39363.329285714288</v>
      </c>
    </row>
    <row r="76" spans="1:7" x14ac:dyDescent="0.25">
      <c r="A76" s="5" t="s">
        <v>554</v>
      </c>
      <c r="B76" s="5" t="s">
        <v>195</v>
      </c>
      <c r="C76" s="5">
        <v>32</v>
      </c>
      <c r="D76" s="4">
        <v>525125.56999999995</v>
      </c>
      <c r="E76" s="4">
        <v>0</v>
      </c>
      <c r="F76" s="4">
        <f t="shared" si="4"/>
        <v>525125.56999999995</v>
      </c>
      <c r="G76" s="4">
        <f t="shared" si="5"/>
        <v>16410.174062499998</v>
      </c>
    </row>
    <row r="77" spans="1:7" x14ac:dyDescent="0.25">
      <c r="A77" s="5" t="s">
        <v>223</v>
      </c>
      <c r="B77" s="5" t="s">
        <v>195</v>
      </c>
      <c r="C77" s="5">
        <v>25</v>
      </c>
      <c r="D77" s="4">
        <v>523507.5</v>
      </c>
      <c r="E77" s="4">
        <v>0</v>
      </c>
      <c r="F77" s="4">
        <f t="shared" si="4"/>
        <v>523507.5</v>
      </c>
      <c r="G77" s="4">
        <f t="shared" si="5"/>
        <v>20940.3</v>
      </c>
    </row>
    <row r="78" spans="1:7" x14ac:dyDescent="0.25">
      <c r="A78" s="5" t="s">
        <v>224</v>
      </c>
      <c r="B78" s="5" t="s">
        <v>195</v>
      </c>
      <c r="C78" s="5">
        <v>8</v>
      </c>
      <c r="D78" s="4">
        <v>513100.25</v>
      </c>
      <c r="E78" s="4">
        <v>0</v>
      </c>
      <c r="F78" s="4">
        <f t="shared" si="4"/>
        <v>513100.25</v>
      </c>
      <c r="G78" s="4">
        <f t="shared" si="5"/>
        <v>64137.53125</v>
      </c>
    </row>
    <row r="79" spans="1:7" x14ac:dyDescent="0.25">
      <c r="A79" s="5" t="s">
        <v>225</v>
      </c>
      <c r="B79" s="5" t="s">
        <v>195</v>
      </c>
      <c r="C79" s="5">
        <v>7</v>
      </c>
      <c r="D79" s="4">
        <v>508129.22000000003</v>
      </c>
      <c r="E79" s="4">
        <v>0</v>
      </c>
      <c r="F79" s="4">
        <f t="shared" si="4"/>
        <v>508129.22000000003</v>
      </c>
      <c r="G79" s="4">
        <f t="shared" si="5"/>
        <v>72589.888571428572</v>
      </c>
    </row>
    <row r="80" spans="1:7" x14ac:dyDescent="0.25">
      <c r="A80" s="5" t="s">
        <v>226</v>
      </c>
      <c r="B80" s="5" t="s">
        <v>195</v>
      </c>
      <c r="C80" s="5">
        <v>10</v>
      </c>
      <c r="D80" s="4">
        <v>480737.87000000005</v>
      </c>
      <c r="E80" s="4">
        <v>0</v>
      </c>
      <c r="F80" s="4">
        <f t="shared" si="4"/>
        <v>480737.87000000005</v>
      </c>
      <c r="G80" s="4">
        <f t="shared" si="5"/>
        <v>48073.787000000004</v>
      </c>
    </row>
    <row r="81" spans="1:7" x14ac:dyDescent="0.25">
      <c r="A81" s="5" t="s">
        <v>227</v>
      </c>
      <c r="B81" s="5" t="s">
        <v>195</v>
      </c>
      <c r="C81" s="5">
        <v>6</v>
      </c>
      <c r="D81" s="4">
        <v>456033.6</v>
      </c>
      <c r="E81" s="4">
        <v>0</v>
      </c>
      <c r="F81" s="4">
        <f t="shared" si="4"/>
        <v>456033.6</v>
      </c>
      <c r="G81" s="4">
        <f t="shared" si="5"/>
        <v>76005.599999999991</v>
      </c>
    </row>
    <row r="82" spans="1:7" x14ac:dyDescent="0.25">
      <c r="A82" s="5" t="s">
        <v>356</v>
      </c>
      <c r="B82" s="5" t="s">
        <v>359</v>
      </c>
      <c r="C82" s="5">
        <v>16</v>
      </c>
      <c r="D82" s="4">
        <v>455382.34</v>
      </c>
      <c r="E82" s="4">
        <v>0</v>
      </c>
      <c r="F82" s="4">
        <f t="shared" si="4"/>
        <v>455382.34</v>
      </c>
      <c r="G82" s="4">
        <f t="shared" si="5"/>
        <v>28461.396250000002</v>
      </c>
    </row>
    <row r="83" spans="1:7" x14ac:dyDescent="0.25">
      <c r="A83" s="5" t="s">
        <v>228</v>
      </c>
      <c r="B83" s="5" t="s">
        <v>195</v>
      </c>
      <c r="C83" s="5">
        <v>4</v>
      </c>
      <c r="D83" s="4">
        <v>435859.85</v>
      </c>
      <c r="E83" s="4">
        <v>0</v>
      </c>
      <c r="F83" s="4">
        <f t="shared" si="4"/>
        <v>435859.85</v>
      </c>
      <c r="G83" s="4">
        <f t="shared" si="5"/>
        <v>108964.96249999999</v>
      </c>
    </row>
    <row r="84" spans="1:7" x14ac:dyDescent="0.25">
      <c r="A84" s="5" t="s">
        <v>229</v>
      </c>
      <c r="B84" s="5" t="s">
        <v>195</v>
      </c>
      <c r="C84" s="5">
        <v>12</v>
      </c>
      <c r="D84" s="4">
        <v>420964</v>
      </c>
      <c r="E84" s="4">
        <v>0</v>
      </c>
      <c r="F84" s="4">
        <f t="shared" si="4"/>
        <v>420964</v>
      </c>
      <c r="G84" s="4">
        <f t="shared" si="5"/>
        <v>35080.333333333336</v>
      </c>
    </row>
    <row r="85" spans="1:7" x14ac:dyDescent="0.25">
      <c r="A85" s="5" t="s">
        <v>230</v>
      </c>
      <c r="B85" s="5" t="s">
        <v>195</v>
      </c>
      <c r="C85" s="5">
        <v>9</v>
      </c>
      <c r="D85" s="4">
        <v>416908.14</v>
      </c>
      <c r="E85" s="4">
        <v>0</v>
      </c>
      <c r="F85" s="4">
        <f t="shared" si="4"/>
        <v>416908.14</v>
      </c>
      <c r="G85" s="4">
        <f t="shared" si="5"/>
        <v>46323.126666666671</v>
      </c>
    </row>
    <row r="86" spans="1:7" x14ac:dyDescent="0.25">
      <c r="A86" s="5" t="s">
        <v>231</v>
      </c>
      <c r="B86" s="5" t="s">
        <v>195</v>
      </c>
      <c r="C86" s="5">
        <v>14</v>
      </c>
      <c r="D86" s="4">
        <v>398216.83999999997</v>
      </c>
      <c r="E86" s="4">
        <v>0</v>
      </c>
      <c r="F86" s="4">
        <f t="shared" si="4"/>
        <v>398216.83999999997</v>
      </c>
      <c r="G86" s="4">
        <f t="shared" si="5"/>
        <v>28444.059999999998</v>
      </c>
    </row>
    <row r="87" spans="1:7" x14ac:dyDescent="0.25">
      <c r="A87" s="5" t="s">
        <v>232</v>
      </c>
      <c r="B87" s="5" t="s">
        <v>195</v>
      </c>
      <c r="C87" s="5">
        <v>24</v>
      </c>
      <c r="D87" s="4">
        <v>372364.77</v>
      </c>
      <c r="E87" s="4">
        <v>5294</v>
      </c>
      <c r="F87" s="4">
        <f t="shared" si="4"/>
        <v>377658.77</v>
      </c>
      <c r="G87" s="4">
        <f t="shared" si="5"/>
        <v>15735.782083333334</v>
      </c>
    </row>
    <row r="88" spans="1:7" x14ac:dyDescent="0.25">
      <c r="A88" s="5" t="s">
        <v>233</v>
      </c>
      <c r="B88" s="5" t="s">
        <v>195</v>
      </c>
      <c r="C88" s="5">
        <v>7</v>
      </c>
      <c r="D88" s="4">
        <v>374530.36</v>
      </c>
      <c r="E88" s="4">
        <v>0</v>
      </c>
      <c r="F88" s="4">
        <f t="shared" si="4"/>
        <v>374530.36</v>
      </c>
      <c r="G88" s="4">
        <f t="shared" si="5"/>
        <v>53504.337142857141</v>
      </c>
    </row>
    <row r="89" spans="1:7" x14ac:dyDescent="0.25">
      <c r="A89" s="5" t="s">
        <v>234</v>
      </c>
      <c r="B89" s="5" t="s">
        <v>195</v>
      </c>
      <c r="C89" s="5">
        <v>7</v>
      </c>
      <c r="D89" s="4">
        <v>267796.42000000004</v>
      </c>
      <c r="E89" s="4">
        <v>0</v>
      </c>
      <c r="F89" s="4">
        <f t="shared" si="4"/>
        <v>267796.42000000004</v>
      </c>
      <c r="G89" s="4">
        <f t="shared" si="5"/>
        <v>38256.631428571432</v>
      </c>
    </row>
    <row r="90" spans="1:7" x14ac:dyDescent="0.25">
      <c r="A90" s="5" t="s">
        <v>235</v>
      </c>
      <c r="B90" s="5" t="s">
        <v>195</v>
      </c>
      <c r="C90" s="5">
        <v>8</v>
      </c>
      <c r="D90" s="4">
        <v>257962.63000000003</v>
      </c>
      <c r="E90" s="4">
        <v>0</v>
      </c>
      <c r="F90" s="4">
        <f t="shared" si="4"/>
        <v>257962.63000000003</v>
      </c>
      <c r="G90" s="4">
        <f t="shared" si="5"/>
        <v>32245.328750000004</v>
      </c>
    </row>
    <row r="91" spans="1:7" x14ac:dyDescent="0.25">
      <c r="A91" s="5" t="s">
        <v>236</v>
      </c>
      <c r="B91" s="5" t="s">
        <v>195</v>
      </c>
      <c r="C91" s="5">
        <v>6</v>
      </c>
      <c r="D91" s="4">
        <v>255028.68999999997</v>
      </c>
      <c r="E91" s="4">
        <v>0</v>
      </c>
      <c r="F91" s="4">
        <f t="shared" si="4"/>
        <v>255028.68999999997</v>
      </c>
      <c r="G91" s="4">
        <f t="shared" si="5"/>
        <v>42504.781666666662</v>
      </c>
    </row>
    <row r="92" spans="1:7" x14ac:dyDescent="0.25">
      <c r="A92" s="5" t="s">
        <v>237</v>
      </c>
      <c r="B92" s="5" t="s">
        <v>195</v>
      </c>
      <c r="C92" s="5">
        <v>4</v>
      </c>
      <c r="D92" s="4">
        <v>253157.93</v>
      </c>
      <c r="E92" s="4">
        <v>0</v>
      </c>
      <c r="F92" s="4">
        <f t="shared" si="4"/>
        <v>253157.93</v>
      </c>
      <c r="G92" s="4">
        <f t="shared" si="5"/>
        <v>63289.482499999998</v>
      </c>
    </row>
    <row r="93" spans="1:7" x14ac:dyDescent="0.25">
      <c r="A93" s="5" t="s">
        <v>238</v>
      </c>
      <c r="B93" s="5" t="s">
        <v>195</v>
      </c>
      <c r="C93" s="5">
        <v>2</v>
      </c>
      <c r="D93" s="4">
        <v>248793.55</v>
      </c>
      <c r="E93" s="4">
        <v>0</v>
      </c>
      <c r="F93" s="4">
        <f t="shared" si="4"/>
        <v>248793.55</v>
      </c>
      <c r="G93" s="4">
        <f t="shared" si="5"/>
        <v>124396.77499999999</v>
      </c>
    </row>
    <row r="94" spans="1:7" x14ac:dyDescent="0.25">
      <c r="A94" s="5" t="s">
        <v>239</v>
      </c>
      <c r="B94" s="5" t="s">
        <v>195</v>
      </c>
      <c r="C94" s="5">
        <v>7</v>
      </c>
      <c r="D94" s="4">
        <v>237325.87999999998</v>
      </c>
      <c r="E94" s="4">
        <v>0</v>
      </c>
      <c r="F94" s="4">
        <f t="shared" si="4"/>
        <v>237325.87999999998</v>
      </c>
      <c r="G94" s="4">
        <f t="shared" si="5"/>
        <v>33903.697142857141</v>
      </c>
    </row>
    <row r="95" spans="1:7" x14ac:dyDescent="0.25">
      <c r="A95" s="5" t="s">
        <v>240</v>
      </c>
      <c r="B95" s="5" t="s">
        <v>195</v>
      </c>
      <c r="C95" s="5">
        <v>4</v>
      </c>
      <c r="D95" s="4">
        <v>205083.95</v>
      </c>
      <c r="E95" s="4">
        <v>0</v>
      </c>
      <c r="F95" s="4">
        <f t="shared" si="4"/>
        <v>205083.95</v>
      </c>
      <c r="G95" s="4">
        <f t="shared" si="5"/>
        <v>51270.987500000003</v>
      </c>
    </row>
    <row r="96" spans="1:7" x14ac:dyDescent="0.25">
      <c r="A96" s="5" t="s">
        <v>241</v>
      </c>
      <c r="B96" s="5" t="s">
        <v>195</v>
      </c>
      <c r="C96" s="5">
        <v>5</v>
      </c>
      <c r="D96" s="4">
        <v>203257.64</v>
      </c>
      <c r="E96" s="4">
        <v>0</v>
      </c>
      <c r="F96" s="4">
        <f t="shared" si="4"/>
        <v>203257.64</v>
      </c>
      <c r="G96" s="4">
        <f t="shared" si="5"/>
        <v>40651.528000000006</v>
      </c>
    </row>
    <row r="97" spans="1:7" x14ac:dyDescent="0.25">
      <c r="A97" s="5" t="s">
        <v>242</v>
      </c>
      <c r="B97" s="5" t="s">
        <v>195</v>
      </c>
      <c r="C97" s="5">
        <v>1</v>
      </c>
      <c r="D97" s="4">
        <v>199836</v>
      </c>
      <c r="E97" s="4">
        <v>0</v>
      </c>
      <c r="F97" s="4">
        <f t="shared" si="4"/>
        <v>199836</v>
      </c>
      <c r="G97" s="4">
        <f t="shared" si="5"/>
        <v>199836</v>
      </c>
    </row>
    <row r="98" spans="1:7" x14ac:dyDescent="0.25">
      <c r="A98" s="5" t="s">
        <v>243</v>
      </c>
      <c r="B98" s="5" t="s">
        <v>195</v>
      </c>
      <c r="C98" s="5">
        <v>6</v>
      </c>
      <c r="D98" s="4">
        <v>189248.4</v>
      </c>
      <c r="E98" s="4">
        <v>0</v>
      </c>
      <c r="F98" s="4">
        <f t="shared" si="4"/>
        <v>189248.4</v>
      </c>
      <c r="G98" s="4">
        <f t="shared" si="5"/>
        <v>31541.399999999998</v>
      </c>
    </row>
    <row r="99" spans="1:7" x14ac:dyDescent="0.25">
      <c r="A99" s="5" t="s">
        <v>244</v>
      </c>
      <c r="B99" s="5" t="s">
        <v>195</v>
      </c>
      <c r="C99" s="5">
        <v>6</v>
      </c>
      <c r="D99" s="4">
        <v>186213.18</v>
      </c>
      <c r="E99" s="4">
        <v>0</v>
      </c>
      <c r="F99" s="4">
        <f t="shared" si="4"/>
        <v>186213.18</v>
      </c>
      <c r="G99" s="4">
        <f t="shared" si="5"/>
        <v>31035.53</v>
      </c>
    </row>
    <row r="100" spans="1:7" x14ac:dyDescent="0.25">
      <c r="A100" s="5" t="s">
        <v>245</v>
      </c>
      <c r="B100" s="5" t="s">
        <v>195</v>
      </c>
      <c r="C100" s="5">
        <v>2</v>
      </c>
      <c r="D100" s="4">
        <v>176999</v>
      </c>
      <c r="E100" s="4">
        <v>0</v>
      </c>
      <c r="F100" s="4">
        <f t="shared" ref="F100:F131" si="6">D100+E100</f>
        <v>176999</v>
      </c>
      <c r="G100" s="4">
        <f t="shared" ref="G100:G131" si="7">F100/C100</f>
        <v>88499.5</v>
      </c>
    </row>
    <row r="101" spans="1:7" x14ac:dyDescent="0.25">
      <c r="A101" s="5" t="s">
        <v>246</v>
      </c>
      <c r="B101" s="5" t="s">
        <v>195</v>
      </c>
      <c r="C101" s="5">
        <v>11</v>
      </c>
      <c r="D101" s="4">
        <v>163322</v>
      </c>
      <c r="E101" s="4">
        <v>0</v>
      </c>
      <c r="F101" s="4">
        <f t="shared" si="6"/>
        <v>163322</v>
      </c>
      <c r="G101" s="4">
        <f t="shared" si="7"/>
        <v>14847.454545454546</v>
      </c>
    </row>
    <row r="102" spans="1:7" x14ac:dyDescent="0.25">
      <c r="A102" s="5" t="s">
        <v>247</v>
      </c>
      <c r="B102" s="5" t="s">
        <v>195</v>
      </c>
      <c r="C102" s="5">
        <v>9</v>
      </c>
      <c r="D102" s="4">
        <v>140943.85999999999</v>
      </c>
      <c r="E102" s="4">
        <v>0</v>
      </c>
      <c r="F102" s="4">
        <f t="shared" si="6"/>
        <v>140943.85999999999</v>
      </c>
      <c r="G102" s="4">
        <f t="shared" si="7"/>
        <v>15660.428888888888</v>
      </c>
    </row>
    <row r="103" spans="1:7" x14ac:dyDescent="0.25">
      <c r="A103" s="5" t="s">
        <v>555</v>
      </c>
      <c r="B103" s="5" t="s">
        <v>195</v>
      </c>
      <c r="C103" s="5">
        <v>9</v>
      </c>
      <c r="D103" s="4">
        <v>132987.25</v>
      </c>
      <c r="E103" s="4">
        <v>0</v>
      </c>
      <c r="F103" s="4">
        <f t="shared" si="6"/>
        <v>132987.25</v>
      </c>
      <c r="G103" s="4">
        <f t="shared" si="7"/>
        <v>14776.361111111111</v>
      </c>
    </row>
    <row r="104" spans="1:7" x14ac:dyDescent="0.25">
      <c r="A104" s="5" t="s">
        <v>248</v>
      </c>
      <c r="B104" s="5" t="s">
        <v>195</v>
      </c>
      <c r="C104" s="5">
        <v>3</v>
      </c>
      <c r="D104" s="4">
        <v>131310</v>
      </c>
      <c r="E104" s="4">
        <v>0</v>
      </c>
      <c r="F104" s="4">
        <f t="shared" si="6"/>
        <v>131310</v>
      </c>
      <c r="G104" s="4">
        <f t="shared" si="7"/>
        <v>43770</v>
      </c>
    </row>
    <row r="105" spans="1:7" x14ac:dyDescent="0.25">
      <c r="A105" s="5" t="s">
        <v>249</v>
      </c>
      <c r="B105" s="5" t="s">
        <v>195</v>
      </c>
      <c r="C105" s="5">
        <v>10</v>
      </c>
      <c r="D105" s="4">
        <v>129755.61</v>
      </c>
      <c r="E105" s="4">
        <v>0</v>
      </c>
      <c r="F105" s="4">
        <f t="shared" si="6"/>
        <v>129755.61</v>
      </c>
      <c r="G105" s="4">
        <f t="shared" si="7"/>
        <v>12975.561</v>
      </c>
    </row>
    <row r="106" spans="1:7" x14ac:dyDescent="0.25">
      <c r="A106" s="5" t="s">
        <v>250</v>
      </c>
      <c r="B106" s="5" t="s">
        <v>195</v>
      </c>
      <c r="C106" s="5">
        <v>4</v>
      </c>
      <c r="D106" s="4">
        <v>127277</v>
      </c>
      <c r="E106" s="4">
        <v>0</v>
      </c>
      <c r="F106" s="4">
        <f t="shared" si="6"/>
        <v>127277</v>
      </c>
      <c r="G106" s="4">
        <f t="shared" si="7"/>
        <v>31819.25</v>
      </c>
    </row>
    <row r="107" spans="1:7" x14ac:dyDescent="0.25">
      <c r="A107" s="5" t="s">
        <v>251</v>
      </c>
      <c r="B107" s="5" t="s">
        <v>195</v>
      </c>
      <c r="C107" s="5">
        <v>2</v>
      </c>
      <c r="D107" s="4">
        <v>127042.49</v>
      </c>
      <c r="E107" s="4">
        <v>0</v>
      </c>
      <c r="F107" s="4">
        <f t="shared" si="6"/>
        <v>127042.49</v>
      </c>
      <c r="G107" s="4">
        <f t="shared" si="7"/>
        <v>63521.245000000003</v>
      </c>
    </row>
    <row r="108" spans="1:7" x14ac:dyDescent="0.25">
      <c r="A108" s="5" t="s">
        <v>252</v>
      </c>
      <c r="B108" s="5" t="s">
        <v>195</v>
      </c>
      <c r="C108" s="5">
        <v>8</v>
      </c>
      <c r="D108" s="4">
        <v>121636</v>
      </c>
      <c r="E108" s="4">
        <v>0</v>
      </c>
      <c r="F108" s="4">
        <f t="shared" si="6"/>
        <v>121636</v>
      </c>
      <c r="G108" s="4">
        <f t="shared" si="7"/>
        <v>15204.5</v>
      </c>
    </row>
    <row r="109" spans="1:7" x14ac:dyDescent="0.25">
      <c r="A109" s="5" t="s">
        <v>253</v>
      </c>
      <c r="B109" s="5" t="s">
        <v>195</v>
      </c>
      <c r="C109" s="5">
        <v>19</v>
      </c>
      <c r="D109" s="4">
        <v>115668.36</v>
      </c>
      <c r="E109" s="4">
        <v>0</v>
      </c>
      <c r="F109" s="4">
        <f t="shared" si="6"/>
        <v>115668.36</v>
      </c>
      <c r="G109" s="4">
        <f t="shared" si="7"/>
        <v>6087.8084210526313</v>
      </c>
    </row>
    <row r="110" spans="1:7" x14ac:dyDescent="0.25">
      <c r="A110" s="5" t="s">
        <v>254</v>
      </c>
      <c r="B110" s="5" t="s">
        <v>195</v>
      </c>
      <c r="C110" s="5">
        <v>8</v>
      </c>
      <c r="D110" s="4">
        <v>114321.83</v>
      </c>
      <c r="E110" s="4">
        <v>0</v>
      </c>
      <c r="F110" s="4">
        <f t="shared" si="6"/>
        <v>114321.83</v>
      </c>
      <c r="G110" s="4">
        <f t="shared" si="7"/>
        <v>14290.22875</v>
      </c>
    </row>
    <row r="111" spans="1:7" x14ac:dyDescent="0.25">
      <c r="A111" s="5" t="s">
        <v>255</v>
      </c>
      <c r="B111" s="5" t="s">
        <v>195</v>
      </c>
      <c r="C111" s="5">
        <v>4</v>
      </c>
      <c r="D111" s="4">
        <v>101995</v>
      </c>
      <c r="E111" s="4">
        <v>0</v>
      </c>
      <c r="F111" s="4">
        <f t="shared" si="6"/>
        <v>101995</v>
      </c>
      <c r="G111" s="4">
        <f t="shared" si="7"/>
        <v>25498.75</v>
      </c>
    </row>
    <row r="112" spans="1:7" x14ac:dyDescent="0.25">
      <c r="A112" s="5" t="s">
        <v>256</v>
      </c>
      <c r="B112" s="5" t="s">
        <v>195</v>
      </c>
      <c r="C112" s="5">
        <v>1</v>
      </c>
      <c r="D112" s="4">
        <v>100000</v>
      </c>
      <c r="E112" s="4">
        <v>0</v>
      </c>
      <c r="F112" s="4">
        <f t="shared" si="6"/>
        <v>100000</v>
      </c>
      <c r="G112" s="4">
        <f t="shared" si="7"/>
        <v>100000</v>
      </c>
    </row>
    <row r="113" spans="1:7" x14ac:dyDescent="0.25">
      <c r="A113" s="5" t="s">
        <v>257</v>
      </c>
      <c r="B113" s="5" t="s">
        <v>195</v>
      </c>
      <c r="C113" s="5">
        <v>2</v>
      </c>
      <c r="D113" s="4">
        <v>92953.53</v>
      </c>
      <c r="E113" s="4">
        <v>0</v>
      </c>
      <c r="F113" s="4">
        <f t="shared" si="6"/>
        <v>92953.53</v>
      </c>
      <c r="G113" s="4">
        <f t="shared" si="7"/>
        <v>46476.764999999999</v>
      </c>
    </row>
    <row r="114" spans="1:7" x14ac:dyDescent="0.25">
      <c r="A114" s="5" t="s">
        <v>258</v>
      </c>
      <c r="B114" s="5" t="s">
        <v>195</v>
      </c>
      <c r="C114" s="5">
        <v>3</v>
      </c>
      <c r="D114" s="4">
        <v>87629.01999999999</v>
      </c>
      <c r="E114" s="4">
        <v>0</v>
      </c>
      <c r="F114" s="4">
        <f t="shared" si="6"/>
        <v>87629.01999999999</v>
      </c>
      <c r="G114" s="4">
        <f t="shared" si="7"/>
        <v>29209.673333333329</v>
      </c>
    </row>
    <row r="115" spans="1:7" x14ac:dyDescent="0.25">
      <c r="A115" s="5" t="s">
        <v>259</v>
      </c>
      <c r="B115" s="5" t="s">
        <v>195</v>
      </c>
      <c r="C115" s="5">
        <v>4</v>
      </c>
      <c r="D115" s="4">
        <v>85937.4</v>
      </c>
      <c r="E115" s="4">
        <v>0</v>
      </c>
      <c r="F115" s="4">
        <f t="shared" si="6"/>
        <v>85937.4</v>
      </c>
      <c r="G115" s="4">
        <f t="shared" si="7"/>
        <v>21484.35</v>
      </c>
    </row>
    <row r="116" spans="1:7" x14ac:dyDescent="0.25">
      <c r="A116" s="5" t="s">
        <v>260</v>
      </c>
      <c r="B116" s="5" t="s">
        <v>195</v>
      </c>
      <c r="C116" s="5">
        <v>2</v>
      </c>
      <c r="D116" s="4">
        <v>83999.98</v>
      </c>
      <c r="E116" s="4">
        <v>0</v>
      </c>
      <c r="F116" s="4">
        <f t="shared" si="6"/>
        <v>83999.98</v>
      </c>
      <c r="G116" s="4">
        <f t="shared" si="7"/>
        <v>41999.99</v>
      </c>
    </row>
    <row r="117" spans="1:7" x14ac:dyDescent="0.25">
      <c r="A117" s="5" t="s">
        <v>261</v>
      </c>
      <c r="B117" s="5" t="s">
        <v>195</v>
      </c>
      <c r="C117" s="5">
        <v>9</v>
      </c>
      <c r="D117" s="4">
        <v>82119.73</v>
      </c>
      <c r="E117" s="4">
        <v>0</v>
      </c>
      <c r="F117" s="4">
        <f t="shared" si="6"/>
        <v>82119.73</v>
      </c>
      <c r="G117" s="4">
        <f t="shared" si="7"/>
        <v>9124.4144444444446</v>
      </c>
    </row>
    <row r="118" spans="1:7" x14ac:dyDescent="0.25">
      <c r="A118" s="5" t="s">
        <v>262</v>
      </c>
      <c r="B118" s="5" t="s">
        <v>195</v>
      </c>
      <c r="C118" s="5">
        <v>1</v>
      </c>
      <c r="D118" s="4">
        <v>80807.48</v>
      </c>
      <c r="E118" s="4">
        <v>0</v>
      </c>
      <c r="F118" s="4">
        <f t="shared" si="6"/>
        <v>80807.48</v>
      </c>
      <c r="G118" s="4">
        <f t="shared" si="7"/>
        <v>80807.48</v>
      </c>
    </row>
    <row r="119" spans="1:7" x14ac:dyDescent="0.25">
      <c r="A119" s="5" t="s">
        <v>263</v>
      </c>
      <c r="B119" s="5" t="s">
        <v>195</v>
      </c>
      <c r="C119" s="5">
        <v>15</v>
      </c>
      <c r="D119" s="4">
        <v>74527.049999999988</v>
      </c>
      <c r="E119" s="4">
        <v>0</v>
      </c>
      <c r="F119" s="4">
        <f t="shared" si="6"/>
        <v>74527.049999999988</v>
      </c>
      <c r="G119" s="4">
        <f t="shared" si="7"/>
        <v>4968.4699999999993</v>
      </c>
    </row>
    <row r="120" spans="1:7" x14ac:dyDescent="0.25">
      <c r="A120" s="5" t="s">
        <v>264</v>
      </c>
      <c r="B120" s="5" t="s">
        <v>195</v>
      </c>
      <c r="C120" s="5">
        <v>1</v>
      </c>
      <c r="D120" s="4">
        <v>72726.179999999993</v>
      </c>
      <c r="E120" s="4">
        <v>0</v>
      </c>
      <c r="F120" s="4">
        <f t="shared" si="6"/>
        <v>72726.179999999993</v>
      </c>
      <c r="G120" s="4">
        <f t="shared" si="7"/>
        <v>72726.179999999993</v>
      </c>
    </row>
    <row r="121" spans="1:7" x14ac:dyDescent="0.25">
      <c r="A121" s="5" t="s">
        <v>265</v>
      </c>
      <c r="B121" s="5" t="s">
        <v>195</v>
      </c>
      <c r="C121" s="5">
        <v>1</v>
      </c>
      <c r="D121" s="4">
        <v>64241.24</v>
      </c>
      <c r="E121" s="4">
        <v>0</v>
      </c>
      <c r="F121" s="4">
        <f t="shared" si="6"/>
        <v>64241.24</v>
      </c>
      <c r="G121" s="4">
        <f t="shared" si="7"/>
        <v>64241.24</v>
      </c>
    </row>
    <row r="122" spans="1:7" x14ac:dyDescent="0.25">
      <c r="A122" s="5" t="s">
        <v>266</v>
      </c>
      <c r="B122" s="5" t="s">
        <v>195</v>
      </c>
      <c r="C122" s="5">
        <v>2</v>
      </c>
      <c r="D122" s="4">
        <v>63486.400000000001</v>
      </c>
      <c r="E122" s="4">
        <v>0</v>
      </c>
      <c r="F122" s="4">
        <f t="shared" si="6"/>
        <v>63486.400000000001</v>
      </c>
      <c r="G122" s="4">
        <f t="shared" si="7"/>
        <v>31743.200000000001</v>
      </c>
    </row>
    <row r="123" spans="1:7" x14ac:dyDescent="0.25">
      <c r="A123" s="5" t="s">
        <v>267</v>
      </c>
      <c r="B123" s="5" t="s">
        <v>195</v>
      </c>
      <c r="C123" s="5">
        <v>1</v>
      </c>
      <c r="D123" s="4">
        <v>62496</v>
      </c>
      <c r="E123" s="4">
        <v>0</v>
      </c>
      <c r="F123" s="4">
        <f t="shared" si="6"/>
        <v>62496</v>
      </c>
      <c r="G123" s="4">
        <f t="shared" si="7"/>
        <v>62496</v>
      </c>
    </row>
    <row r="124" spans="1:7" x14ac:dyDescent="0.25">
      <c r="A124" s="5" t="s">
        <v>268</v>
      </c>
      <c r="B124" s="5" t="s">
        <v>195</v>
      </c>
      <c r="C124" s="5">
        <v>1</v>
      </c>
      <c r="D124" s="4">
        <v>62432</v>
      </c>
      <c r="E124" s="4">
        <v>0</v>
      </c>
      <c r="F124" s="4">
        <f t="shared" si="6"/>
        <v>62432</v>
      </c>
      <c r="G124" s="4">
        <f t="shared" si="7"/>
        <v>62432</v>
      </c>
    </row>
    <row r="125" spans="1:7" x14ac:dyDescent="0.25">
      <c r="A125" s="5" t="s">
        <v>269</v>
      </c>
      <c r="B125" s="5" t="s">
        <v>195</v>
      </c>
      <c r="C125" s="5">
        <v>2</v>
      </c>
      <c r="D125" s="4">
        <v>52119.45</v>
      </c>
      <c r="E125" s="4">
        <v>0</v>
      </c>
      <c r="F125" s="4">
        <f t="shared" si="6"/>
        <v>52119.45</v>
      </c>
      <c r="G125" s="4">
        <f t="shared" si="7"/>
        <v>26059.724999999999</v>
      </c>
    </row>
    <row r="126" spans="1:7" x14ac:dyDescent="0.25">
      <c r="A126" s="5" t="s">
        <v>270</v>
      </c>
      <c r="B126" s="5" t="s">
        <v>195</v>
      </c>
      <c r="C126" s="5">
        <v>23</v>
      </c>
      <c r="D126" s="4">
        <v>51009.979999999996</v>
      </c>
      <c r="E126" s="4">
        <v>0</v>
      </c>
      <c r="F126" s="4">
        <f t="shared" si="6"/>
        <v>51009.979999999996</v>
      </c>
      <c r="G126" s="4">
        <f t="shared" si="7"/>
        <v>2217.8252173913042</v>
      </c>
    </row>
    <row r="127" spans="1:7" x14ac:dyDescent="0.25">
      <c r="A127" s="5" t="s">
        <v>271</v>
      </c>
      <c r="B127" s="5" t="s">
        <v>195</v>
      </c>
      <c r="C127" s="5">
        <v>17</v>
      </c>
      <c r="D127" s="4">
        <v>49882.13</v>
      </c>
      <c r="E127" s="4">
        <v>0</v>
      </c>
      <c r="F127" s="4">
        <f t="shared" si="6"/>
        <v>49882.13</v>
      </c>
      <c r="G127" s="4">
        <f t="shared" si="7"/>
        <v>2934.2429411764706</v>
      </c>
    </row>
    <row r="128" spans="1:7" x14ac:dyDescent="0.25">
      <c r="A128" s="5" t="s">
        <v>272</v>
      </c>
      <c r="B128" s="5" t="s">
        <v>195</v>
      </c>
      <c r="C128" s="5">
        <v>2</v>
      </c>
      <c r="D128" s="4">
        <v>48111.89</v>
      </c>
      <c r="E128" s="4">
        <v>0</v>
      </c>
      <c r="F128" s="4">
        <f t="shared" si="6"/>
        <v>48111.89</v>
      </c>
      <c r="G128" s="4">
        <f t="shared" si="7"/>
        <v>24055.945</v>
      </c>
    </row>
    <row r="129" spans="1:7" x14ac:dyDescent="0.25">
      <c r="A129" s="5" t="s">
        <v>273</v>
      </c>
      <c r="B129" s="5" t="s">
        <v>195</v>
      </c>
      <c r="C129" s="5">
        <v>2</v>
      </c>
      <c r="D129" s="4">
        <v>43179.39</v>
      </c>
      <c r="E129" s="4">
        <v>0</v>
      </c>
      <c r="F129" s="4">
        <f t="shared" si="6"/>
        <v>43179.39</v>
      </c>
      <c r="G129" s="4">
        <f t="shared" si="7"/>
        <v>21589.695</v>
      </c>
    </row>
    <row r="130" spans="1:7" x14ac:dyDescent="0.25">
      <c r="A130" s="5" t="s">
        <v>274</v>
      </c>
      <c r="B130" s="5" t="s">
        <v>195</v>
      </c>
      <c r="C130" s="5">
        <v>1</v>
      </c>
      <c r="D130" s="4">
        <v>41999</v>
      </c>
      <c r="E130" s="4">
        <v>0</v>
      </c>
      <c r="F130" s="4">
        <f t="shared" si="6"/>
        <v>41999</v>
      </c>
      <c r="G130" s="4">
        <f t="shared" si="7"/>
        <v>41999</v>
      </c>
    </row>
    <row r="131" spans="1:7" x14ac:dyDescent="0.25">
      <c r="A131" s="5" t="s">
        <v>275</v>
      </c>
      <c r="B131" s="5" t="s">
        <v>195</v>
      </c>
      <c r="C131" s="5">
        <v>2</v>
      </c>
      <c r="D131" s="4">
        <v>41999</v>
      </c>
      <c r="E131" s="4">
        <v>0</v>
      </c>
      <c r="F131" s="4">
        <f t="shared" si="6"/>
        <v>41999</v>
      </c>
      <c r="G131" s="4">
        <f t="shared" si="7"/>
        <v>20999.5</v>
      </c>
    </row>
    <row r="132" spans="1:7" x14ac:dyDescent="0.25">
      <c r="A132" s="5" t="s">
        <v>276</v>
      </c>
      <c r="B132" s="5" t="s">
        <v>195</v>
      </c>
      <c r="C132" s="5">
        <v>1</v>
      </c>
      <c r="D132" s="4">
        <v>41999</v>
      </c>
      <c r="E132" s="4">
        <v>0</v>
      </c>
      <c r="F132" s="4">
        <f t="shared" ref="F132:F163" si="8">D132+E132</f>
        <v>41999</v>
      </c>
      <c r="G132" s="4">
        <f t="shared" ref="G132:G163" si="9">F132/C132</f>
        <v>41999</v>
      </c>
    </row>
    <row r="133" spans="1:7" x14ac:dyDescent="0.25">
      <c r="A133" s="5" t="s">
        <v>277</v>
      </c>
      <c r="B133" s="5" t="s">
        <v>195</v>
      </c>
      <c r="C133" s="5">
        <v>2</v>
      </c>
      <c r="D133" s="4">
        <v>41998</v>
      </c>
      <c r="E133" s="4">
        <v>0</v>
      </c>
      <c r="F133" s="4">
        <f t="shared" si="8"/>
        <v>41998</v>
      </c>
      <c r="G133" s="4">
        <f t="shared" si="9"/>
        <v>20999</v>
      </c>
    </row>
    <row r="134" spans="1:7" x14ac:dyDescent="0.25">
      <c r="A134" s="5" t="s">
        <v>278</v>
      </c>
      <c r="B134" s="5" t="s">
        <v>195</v>
      </c>
      <c r="C134" s="5">
        <v>1</v>
      </c>
      <c r="D134" s="4">
        <v>41975.6</v>
      </c>
      <c r="E134" s="4">
        <v>0</v>
      </c>
      <c r="F134" s="4">
        <f t="shared" si="8"/>
        <v>41975.6</v>
      </c>
      <c r="G134" s="4">
        <f t="shared" si="9"/>
        <v>41975.6</v>
      </c>
    </row>
    <row r="135" spans="1:7" x14ac:dyDescent="0.25">
      <c r="A135" s="5" t="s">
        <v>279</v>
      </c>
      <c r="B135" s="5" t="s">
        <v>195</v>
      </c>
      <c r="C135" s="5">
        <v>1</v>
      </c>
      <c r="D135" s="4">
        <v>41222.199999999997</v>
      </c>
      <c r="E135" s="4">
        <v>0</v>
      </c>
      <c r="F135" s="4">
        <f t="shared" si="8"/>
        <v>41222.199999999997</v>
      </c>
      <c r="G135" s="4">
        <f t="shared" si="9"/>
        <v>41222.199999999997</v>
      </c>
    </row>
    <row r="136" spans="1:7" x14ac:dyDescent="0.25">
      <c r="A136" s="5" t="s">
        <v>280</v>
      </c>
      <c r="B136" s="5" t="s">
        <v>195</v>
      </c>
      <c r="C136" s="5">
        <v>1</v>
      </c>
      <c r="D136" s="4">
        <v>40779.61</v>
      </c>
      <c r="E136" s="4">
        <v>0</v>
      </c>
      <c r="F136" s="4">
        <f t="shared" si="8"/>
        <v>40779.61</v>
      </c>
      <c r="G136" s="4">
        <f t="shared" si="9"/>
        <v>40779.61</v>
      </c>
    </row>
    <row r="137" spans="1:7" x14ac:dyDescent="0.25">
      <c r="A137" s="5" t="s">
        <v>281</v>
      </c>
      <c r="B137" s="5" t="s">
        <v>195</v>
      </c>
      <c r="C137" s="5">
        <v>3</v>
      </c>
      <c r="D137" s="4">
        <v>40000</v>
      </c>
      <c r="E137" s="4">
        <v>0</v>
      </c>
      <c r="F137" s="4">
        <f t="shared" si="8"/>
        <v>40000</v>
      </c>
      <c r="G137" s="4">
        <f t="shared" si="9"/>
        <v>13333.333333333334</v>
      </c>
    </row>
    <row r="138" spans="1:7" x14ac:dyDescent="0.25">
      <c r="A138" s="5" t="s">
        <v>282</v>
      </c>
      <c r="B138" s="5" t="s">
        <v>195</v>
      </c>
      <c r="C138" s="5">
        <v>8</v>
      </c>
      <c r="D138" s="4">
        <v>39820.300000000003</v>
      </c>
      <c r="E138" s="4">
        <v>0</v>
      </c>
      <c r="F138" s="4">
        <f t="shared" si="8"/>
        <v>39820.300000000003</v>
      </c>
      <c r="G138" s="4">
        <f t="shared" si="9"/>
        <v>4977.5375000000004</v>
      </c>
    </row>
    <row r="139" spans="1:7" x14ac:dyDescent="0.25">
      <c r="A139" s="5" t="s">
        <v>283</v>
      </c>
      <c r="B139" s="5" t="s">
        <v>195</v>
      </c>
      <c r="C139" s="5">
        <v>1</v>
      </c>
      <c r="D139" s="4">
        <v>38999</v>
      </c>
      <c r="E139" s="4">
        <v>0</v>
      </c>
      <c r="F139" s="4">
        <f t="shared" si="8"/>
        <v>38999</v>
      </c>
      <c r="G139" s="4">
        <f t="shared" si="9"/>
        <v>38999</v>
      </c>
    </row>
    <row r="140" spans="1:7" x14ac:dyDescent="0.25">
      <c r="A140" s="5" t="s">
        <v>284</v>
      </c>
      <c r="B140" s="5" t="s">
        <v>195</v>
      </c>
      <c r="C140" s="5">
        <v>9</v>
      </c>
      <c r="D140" s="4">
        <v>38549.32</v>
      </c>
      <c r="E140" s="4">
        <v>0</v>
      </c>
      <c r="F140" s="4">
        <f t="shared" si="8"/>
        <v>38549.32</v>
      </c>
      <c r="G140" s="4">
        <f t="shared" si="9"/>
        <v>4283.2577777777778</v>
      </c>
    </row>
    <row r="141" spans="1:7" x14ac:dyDescent="0.25">
      <c r="A141" s="5" t="s">
        <v>285</v>
      </c>
      <c r="B141" s="5" t="s">
        <v>195</v>
      </c>
      <c r="C141" s="5">
        <v>3</v>
      </c>
      <c r="D141" s="4">
        <v>37020.9</v>
      </c>
      <c r="E141" s="4">
        <v>0</v>
      </c>
      <c r="F141" s="4">
        <f t="shared" si="8"/>
        <v>37020.9</v>
      </c>
      <c r="G141" s="4">
        <f t="shared" si="9"/>
        <v>12340.300000000001</v>
      </c>
    </row>
    <row r="142" spans="1:7" x14ac:dyDescent="0.25">
      <c r="A142" s="5" t="s">
        <v>286</v>
      </c>
      <c r="B142" s="5" t="s">
        <v>195</v>
      </c>
      <c r="C142" s="5">
        <v>2</v>
      </c>
      <c r="D142" s="4">
        <v>36920</v>
      </c>
      <c r="E142" s="4">
        <v>0</v>
      </c>
      <c r="F142" s="4">
        <f t="shared" si="8"/>
        <v>36920</v>
      </c>
      <c r="G142" s="4">
        <f t="shared" si="9"/>
        <v>18460</v>
      </c>
    </row>
    <row r="143" spans="1:7" x14ac:dyDescent="0.25">
      <c r="A143" s="5" t="s">
        <v>287</v>
      </c>
      <c r="B143" s="5" t="s">
        <v>195</v>
      </c>
      <c r="C143" s="5">
        <v>1</v>
      </c>
      <c r="D143" s="4">
        <v>33980</v>
      </c>
      <c r="E143" s="4">
        <v>0</v>
      </c>
      <c r="F143" s="4">
        <f t="shared" si="8"/>
        <v>33980</v>
      </c>
      <c r="G143" s="4">
        <f t="shared" si="9"/>
        <v>33980</v>
      </c>
    </row>
    <row r="144" spans="1:7" x14ac:dyDescent="0.25">
      <c r="A144" s="5" t="s">
        <v>288</v>
      </c>
      <c r="B144" s="5" t="s">
        <v>195</v>
      </c>
      <c r="C144" s="5">
        <v>9</v>
      </c>
      <c r="D144" s="4">
        <v>33283.050000000003</v>
      </c>
      <c r="E144" s="4">
        <v>0</v>
      </c>
      <c r="F144" s="4">
        <f t="shared" si="8"/>
        <v>33283.050000000003</v>
      </c>
      <c r="G144" s="4">
        <f t="shared" si="9"/>
        <v>3698.1166666666668</v>
      </c>
    </row>
    <row r="145" spans="1:7" x14ac:dyDescent="0.25">
      <c r="A145" s="5" t="s">
        <v>289</v>
      </c>
      <c r="B145" s="5" t="s">
        <v>195</v>
      </c>
      <c r="C145" s="5">
        <v>1</v>
      </c>
      <c r="D145" s="4">
        <v>31700</v>
      </c>
      <c r="E145" s="4">
        <v>0</v>
      </c>
      <c r="F145" s="4">
        <f t="shared" si="8"/>
        <v>31700</v>
      </c>
      <c r="G145" s="4">
        <f t="shared" si="9"/>
        <v>31700</v>
      </c>
    </row>
    <row r="146" spans="1:7" x14ac:dyDescent="0.25">
      <c r="A146" s="5" t="s">
        <v>357</v>
      </c>
      <c r="B146" s="5" t="s">
        <v>359</v>
      </c>
      <c r="C146" s="5">
        <v>1</v>
      </c>
      <c r="D146" s="4">
        <v>30000</v>
      </c>
      <c r="E146" s="4">
        <v>0</v>
      </c>
      <c r="F146" s="4">
        <f t="shared" si="8"/>
        <v>30000</v>
      </c>
      <c r="G146" s="4">
        <f t="shared" si="9"/>
        <v>30000</v>
      </c>
    </row>
    <row r="147" spans="1:7" x14ac:dyDescent="0.25">
      <c r="A147" s="5" t="s">
        <v>290</v>
      </c>
      <c r="B147" s="5" t="s">
        <v>195</v>
      </c>
      <c r="C147" s="5">
        <v>1</v>
      </c>
      <c r="D147" s="4">
        <v>30000</v>
      </c>
      <c r="E147" s="4">
        <v>0</v>
      </c>
      <c r="F147" s="4">
        <f t="shared" si="8"/>
        <v>30000</v>
      </c>
      <c r="G147" s="4">
        <f t="shared" si="9"/>
        <v>30000</v>
      </c>
    </row>
    <row r="148" spans="1:7" x14ac:dyDescent="0.25">
      <c r="A148" s="5" t="s">
        <v>291</v>
      </c>
      <c r="B148" s="5" t="s">
        <v>195</v>
      </c>
      <c r="C148" s="5">
        <v>2</v>
      </c>
      <c r="D148" s="4">
        <v>28583.64</v>
      </c>
      <c r="E148" s="4">
        <v>0</v>
      </c>
      <c r="F148" s="4">
        <f t="shared" si="8"/>
        <v>28583.64</v>
      </c>
      <c r="G148" s="4">
        <f t="shared" si="9"/>
        <v>14291.82</v>
      </c>
    </row>
    <row r="149" spans="1:7" x14ac:dyDescent="0.25">
      <c r="A149" s="5" t="s">
        <v>358</v>
      </c>
      <c r="B149" s="5" t="s">
        <v>359</v>
      </c>
      <c r="C149" s="5">
        <v>1</v>
      </c>
      <c r="D149" s="4">
        <v>28331.57</v>
      </c>
      <c r="E149" s="4">
        <v>0</v>
      </c>
      <c r="F149" s="4">
        <f t="shared" si="8"/>
        <v>28331.57</v>
      </c>
      <c r="G149" s="4">
        <f t="shared" si="9"/>
        <v>28331.57</v>
      </c>
    </row>
    <row r="150" spans="1:7" x14ac:dyDescent="0.25">
      <c r="A150" s="5" t="s">
        <v>292</v>
      </c>
      <c r="B150" s="5" t="s">
        <v>195</v>
      </c>
      <c r="C150" s="5">
        <v>3</v>
      </c>
      <c r="D150" s="4">
        <v>28033.09</v>
      </c>
      <c r="E150" s="4">
        <v>0</v>
      </c>
      <c r="F150" s="4">
        <f t="shared" si="8"/>
        <v>28033.09</v>
      </c>
      <c r="G150" s="4">
        <f t="shared" si="9"/>
        <v>9344.3633333333328</v>
      </c>
    </row>
    <row r="151" spans="1:7" x14ac:dyDescent="0.25">
      <c r="A151" s="5" t="s">
        <v>293</v>
      </c>
      <c r="B151" s="5" t="s">
        <v>195</v>
      </c>
      <c r="C151" s="5">
        <v>4</v>
      </c>
      <c r="D151" s="4">
        <v>24528.28</v>
      </c>
      <c r="E151" s="4">
        <v>0</v>
      </c>
      <c r="F151" s="4">
        <f t="shared" si="8"/>
        <v>24528.28</v>
      </c>
      <c r="G151" s="4">
        <f t="shared" si="9"/>
        <v>6132.07</v>
      </c>
    </row>
    <row r="152" spans="1:7" x14ac:dyDescent="0.25">
      <c r="A152" s="5" t="s">
        <v>294</v>
      </c>
      <c r="B152" s="5" t="s">
        <v>195</v>
      </c>
      <c r="C152" s="5">
        <v>1</v>
      </c>
      <c r="D152" s="4">
        <v>22593</v>
      </c>
      <c r="E152" s="4">
        <v>0</v>
      </c>
      <c r="F152" s="4">
        <f t="shared" si="8"/>
        <v>22593</v>
      </c>
      <c r="G152" s="4">
        <f t="shared" si="9"/>
        <v>22593</v>
      </c>
    </row>
    <row r="153" spans="1:7" x14ac:dyDescent="0.25">
      <c r="A153" s="5" t="s">
        <v>295</v>
      </c>
      <c r="B153" s="5" t="s">
        <v>195</v>
      </c>
      <c r="C153" s="5">
        <v>1</v>
      </c>
      <c r="D153" s="4">
        <v>20595</v>
      </c>
      <c r="E153" s="4">
        <v>0</v>
      </c>
      <c r="F153" s="4">
        <f t="shared" si="8"/>
        <v>20595</v>
      </c>
      <c r="G153" s="4">
        <f t="shared" si="9"/>
        <v>20595</v>
      </c>
    </row>
    <row r="154" spans="1:7" x14ac:dyDescent="0.25">
      <c r="A154" s="5" t="s">
        <v>296</v>
      </c>
      <c r="B154" s="5" t="s">
        <v>195</v>
      </c>
      <c r="C154" s="5">
        <v>1</v>
      </c>
      <c r="D154" s="4">
        <v>19410</v>
      </c>
      <c r="E154" s="4">
        <v>0</v>
      </c>
      <c r="F154" s="4">
        <f t="shared" si="8"/>
        <v>19410</v>
      </c>
      <c r="G154" s="4">
        <f t="shared" si="9"/>
        <v>19410</v>
      </c>
    </row>
    <row r="155" spans="1:7" x14ac:dyDescent="0.25">
      <c r="A155" s="5" t="s">
        <v>297</v>
      </c>
      <c r="B155" s="5" t="s">
        <v>195</v>
      </c>
      <c r="C155" s="5">
        <v>2</v>
      </c>
      <c r="D155" s="4">
        <v>19176</v>
      </c>
      <c r="E155" s="4">
        <v>0</v>
      </c>
      <c r="F155" s="4">
        <f t="shared" si="8"/>
        <v>19176</v>
      </c>
      <c r="G155" s="4">
        <f t="shared" si="9"/>
        <v>9588</v>
      </c>
    </row>
    <row r="156" spans="1:7" x14ac:dyDescent="0.25">
      <c r="A156" s="5" t="s">
        <v>298</v>
      </c>
      <c r="B156" s="5" t="s">
        <v>195</v>
      </c>
      <c r="C156" s="5">
        <v>1</v>
      </c>
      <c r="D156" s="4">
        <v>17246.78</v>
      </c>
      <c r="E156" s="4">
        <v>0</v>
      </c>
      <c r="F156" s="4">
        <f t="shared" si="8"/>
        <v>17246.78</v>
      </c>
      <c r="G156" s="4">
        <f t="shared" si="9"/>
        <v>17246.78</v>
      </c>
    </row>
    <row r="157" spans="1:7" x14ac:dyDescent="0.25">
      <c r="A157" s="5" t="s">
        <v>299</v>
      </c>
      <c r="B157" s="5" t="s">
        <v>195</v>
      </c>
      <c r="C157" s="5">
        <v>1</v>
      </c>
      <c r="D157" s="4">
        <v>17200</v>
      </c>
      <c r="E157" s="4">
        <v>0</v>
      </c>
      <c r="F157" s="4">
        <f t="shared" si="8"/>
        <v>17200</v>
      </c>
      <c r="G157" s="4">
        <f t="shared" si="9"/>
        <v>17200</v>
      </c>
    </row>
    <row r="158" spans="1:7" x14ac:dyDescent="0.25">
      <c r="A158" s="5" t="s">
        <v>300</v>
      </c>
      <c r="B158" s="5" t="s">
        <v>195</v>
      </c>
      <c r="C158" s="5">
        <v>1</v>
      </c>
      <c r="D158" s="4">
        <v>16520.66</v>
      </c>
      <c r="E158" s="4">
        <v>0</v>
      </c>
      <c r="F158" s="4">
        <f t="shared" si="8"/>
        <v>16520.66</v>
      </c>
      <c r="G158" s="4">
        <f t="shared" si="9"/>
        <v>16520.66</v>
      </c>
    </row>
    <row r="159" spans="1:7" x14ac:dyDescent="0.25">
      <c r="A159" s="5" t="s">
        <v>301</v>
      </c>
      <c r="B159" s="5" t="s">
        <v>195</v>
      </c>
      <c r="C159" s="5">
        <v>1</v>
      </c>
      <c r="D159" s="4">
        <v>13942</v>
      </c>
      <c r="E159" s="4">
        <v>0</v>
      </c>
      <c r="F159" s="4">
        <f t="shared" si="8"/>
        <v>13942</v>
      </c>
      <c r="G159" s="4">
        <f t="shared" si="9"/>
        <v>13942</v>
      </c>
    </row>
    <row r="160" spans="1:7" x14ac:dyDescent="0.25">
      <c r="A160" s="5" t="s">
        <v>302</v>
      </c>
      <c r="B160" s="5" t="s">
        <v>195</v>
      </c>
      <c r="C160" s="5">
        <v>1</v>
      </c>
      <c r="D160" s="4">
        <v>13436</v>
      </c>
      <c r="E160" s="4">
        <v>0</v>
      </c>
      <c r="F160" s="4">
        <f t="shared" si="8"/>
        <v>13436</v>
      </c>
      <c r="G160" s="4">
        <f t="shared" si="9"/>
        <v>13436</v>
      </c>
    </row>
    <row r="161" spans="1:7" x14ac:dyDescent="0.25">
      <c r="A161" s="5" t="s">
        <v>303</v>
      </c>
      <c r="B161" s="5" t="s">
        <v>195</v>
      </c>
      <c r="C161" s="5">
        <v>2</v>
      </c>
      <c r="D161" s="4">
        <v>12288.6</v>
      </c>
      <c r="E161" s="4">
        <v>0</v>
      </c>
      <c r="F161" s="4">
        <f t="shared" si="8"/>
        <v>12288.6</v>
      </c>
      <c r="G161" s="4">
        <f t="shared" si="9"/>
        <v>6144.3</v>
      </c>
    </row>
    <row r="162" spans="1:7" x14ac:dyDescent="0.25">
      <c r="A162" s="5" t="s">
        <v>304</v>
      </c>
      <c r="B162" s="5" t="s">
        <v>195</v>
      </c>
      <c r="C162" s="5">
        <v>1</v>
      </c>
      <c r="D162" s="4">
        <v>11954.8</v>
      </c>
      <c r="E162" s="4">
        <v>0</v>
      </c>
      <c r="F162" s="4">
        <f t="shared" si="8"/>
        <v>11954.8</v>
      </c>
      <c r="G162" s="4">
        <f t="shared" si="9"/>
        <v>11954.8</v>
      </c>
    </row>
    <row r="163" spans="1:7" x14ac:dyDescent="0.25">
      <c r="A163" s="5" t="s">
        <v>305</v>
      </c>
      <c r="B163" s="5" t="s">
        <v>195</v>
      </c>
      <c r="C163" s="5">
        <v>1</v>
      </c>
      <c r="D163" s="4">
        <v>11877</v>
      </c>
      <c r="E163" s="4">
        <v>0</v>
      </c>
      <c r="F163" s="4">
        <f t="shared" si="8"/>
        <v>11877</v>
      </c>
      <c r="G163" s="4">
        <f t="shared" si="9"/>
        <v>11877</v>
      </c>
    </row>
    <row r="164" spans="1:7" x14ac:dyDescent="0.25">
      <c r="A164" s="5" t="s">
        <v>306</v>
      </c>
      <c r="B164" s="5" t="s">
        <v>195</v>
      </c>
      <c r="C164" s="5">
        <v>1</v>
      </c>
      <c r="D164" s="4">
        <v>11402.5</v>
      </c>
      <c r="E164" s="4">
        <v>0</v>
      </c>
      <c r="F164" s="4">
        <f t="shared" ref="F164:F169" si="10">D164+E164</f>
        <v>11402.5</v>
      </c>
      <c r="G164" s="4">
        <f t="shared" ref="G164:G169" si="11">F164/C164</f>
        <v>11402.5</v>
      </c>
    </row>
    <row r="165" spans="1:7" x14ac:dyDescent="0.25">
      <c r="A165" s="5" t="s">
        <v>307</v>
      </c>
      <c r="B165" s="5" t="s">
        <v>195</v>
      </c>
      <c r="C165" s="5">
        <v>1</v>
      </c>
      <c r="D165" s="4">
        <v>10680</v>
      </c>
      <c r="E165" s="4">
        <v>0</v>
      </c>
      <c r="F165" s="4">
        <f t="shared" si="10"/>
        <v>10680</v>
      </c>
      <c r="G165" s="4">
        <f t="shared" si="11"/>
        <v>10680</v>
      </c>
    </row>
    <row r="166" spans="1:7" x14ac:dyDescent="0.25">
      <c r="A166" s="5" t="s">
        <v>308</v>
      </c>
      <c r="B166" s="5" t="s">
        <v>195</v>
      </c>
      <c r="C166" s="5">
        <v>1</v>
      </c>
      <c r="D166" s="4">
        <v>10346.85</v>
      </c>
      <c r="E166" s="4">
        <v>0</v>
      </c>
      <c r="F166" s="4">
        <f t="shared" si="10"/>
        <v>10346.85</v>
      </c>
      <c r="G166" s="4">
        <f t="shared" si="11"/>
        <v>10346.85</v>
      </c>
    </row>
    <row r="167" spans="1:7" x14ac:dyDescent="0.25">
      <c r="A167" s="5" t="s">
        <v>309</v>
      </c>
      <c r="B167" s="5" t="s">
        <v>195</v>
      </c>
      <c r="C167" s="5">
        <v>16</v>
      </c>
      <c r="D167" s="4">
        <v>5096.2</v>
      </c>
      <c r="E167" s="4">
        <v>0</v>
      </c>
      <c r="F167" s="4">
        <f t="shared" si="10"/>
        <v>5096.2</v>
      </c>
      <c r="G167" s="4">
        <f t="shared" si="11"/>
        <v>318.51249999999999</v>
      </c>
    </row>
    <row r="168" spans="1:7" x14ac:dyDescent="0.25">
      <c r="A168" s="5" t="s">
        <v>310</v>
      </c>
      <c r="B168" s="5" t="s">
        <v>195</v>
      </c>
      <c r="C168" s="5">
        <v>1</v>
      </c>
      <c r="D168" s="4">
        <v>3575</v>
      </c>
      <c r="E168" s="4">
        <v>0</v>
      </c>
      <c r="F168" s="4">
        <f t="shared" si="10"/>
        <v>3575</v>
      </c>
      <c r="G168" s="4">
        <f t="shared" si="11"/>
        <v>3575</v>
      </c>
    </row>
    <row r="169" spans="1:7" x14ac:dyDescent="0.25">
      <c r="A169" s="5" t="s">
        <v>311</v>
      </c>
      <c r="B169" s="5" t="s">
        <v>195</v>
      </c>
      <c r="C169" s="5">
        <v>3</v>
      </c>
      <c r="D169" s="4">
        <v>5.55</v>
      </c>
      <c r="E169" s="4">
        <v>0</v>
      </c>
      <c r="F169" s="4">
        <f t="shared" si="10"/>
        <v>5.55</v>
      </c>
      <c r="G169" s="4">
        <f t="shared" si="11"/>
        <v>1.8499999999999999</v>
      </c>
    </row>
    <row r="171" spans="1:7" ht="180" x14ac:dyDescent="0.25">
      <c r="A171" s="20" t="s">
        <v>562</v>
      </c>
      <c r="B171" s="20" t="s">
        <v>2</v>
      </c>
      <c r="C171" s="20" t="s">
        <v>563</v>
      </c>
      <c r="D171" s="20" t="s">
        <v>560</v>
      </c>
    </row>
    <row r="172" spans="1:7" x14ac:dyDescent="0.25">
      <c r="A172" s="3">
        <v>1</v>
      </c>
      <c r="B172" s="4">
        <v>1586145815</v>
      </c>
      <c r="C172" s="5">
        <v>166</v>
      </c>
      <c r="D172" s="3">
        <v>1</v>
      </c>
    </row>
    <row r="173" spans="1:7" x14ac:dyDescent="0.25">
      <c r="A173" s="3">
        <v>0.9</v>
      </c>
      <c r="B173" s="4">
        <f>B172*90/100</f>
        <v>1427531233.5</v>
      </c>
      <c r="C173" s="5">
        <v>28</v>
      </c>
      <c r="D173" s="8">
        <f>C173/$C$172</f>
        <v>0.16867469879518071</v>
      </c>
    </row>
    <row r="174" spans="1:7" x14ac:dyDescent="0.25">
      <c r="A174" s="3">
        <v>0.8</v>
      </c>
      <c r="B174" s="4">
        <f>B172*80/100</f>
        <v>1268916652</v>
      </c>
      <c r="C174" s="5">
        <v>15</v>
      </c>
      <c r="D174" s="8">
        <f t="shared" ref="D174:D181" si="12">C174/$C$172</f>
        <v>9.036144578313253E-2</v>
      </c>
    </row>
    <row r="175" spans="1:7" x14ac:dyDescent="0.25">
      <c r="A175" s="3">
        <v>0.7</v>
      </c>
      <c r="B175" s="4">
        <f>B172*70/100</f>
        <v>1110302070.5</v>
      </c>
      <c r="C175" s="5">
        <v>9</v>
      </c>
      <c r="D175" s="8">
        <f t="shared" si="12"/>
        <v>5.4216867469879519E-2</v>
      </c>
    </row>
    <row r="176" spans="1:7" x14ac:dyDescent="0.25">
      <c r="A176" s="3">
        <v>0.6</v>
      </c>
      <c r="B176" s="4">
        <f>B172*60/100</f>
        <v>951687489</v>
      </c>
      <c r="C176" s="5">
        <v>5</v>
      </c>
      <c r="D176" s="8">
        <f t="shared" si="12"/>
        <v>3.0120481927710843E-2</v>
      </c>
    </row>
    <row r="177" spans="1:4" x14ac:dyDescent="0.25">
      <c r="A177" s="3">
        <v>0.5</v>
      </c>
      <c r="B177" s="4">
        <f>B172*50/100</f>
        <v>793072907.5</v>
      </c>
      <c r="C177" s="5">
        <v>2</v>
      </c>
      <c r="D177" s="8">
        <f t="shared" si="12"/>
        <v>1.2048192771084338E-2</v>
      </c>
    </row>
    <row r="178" spans="1:4" x14ac:dyDescent="0.25">
      <c r="A178" s="3">
        <v>0.4</v>
      </c>
      <c r="B178" s="4">
        <f>B172*40/100</f>
        <v>634458326</v>
      </c>
      <c r="C178" s="5">
        <v>1</v>
      </c>
      <c r="D178" s="8">
        <f t="shared" si="12"/>
        <v>6.024096385542169E-3</v>
      </c>
    </row>
    <row r="179" spans="1:4" x14ac:dyDescent="0.25">
      <c r="A179" s="3">
        <v>0.3</v>
      </c>
      <c r="B179" s="4">
        <f>B172*30/100</f>
        <v>475843744.5</v>
      </c>
      <c r="C179" s="5">
        <v>1</v>
      </c>
      <c r="D179" s="8">
        <f t="shared" si="12"/>
        <v>6.024096385542169E-3</v>
      </c>
    </row>
    <row r="180" spans="1:4" x14ac:dyDescent="0.25">
      <c r="A180" s="3">
        <v>0.2</v>
      </c>
      <c r="B180" s="4">
        <f>B172*20/100</f>
        <v>317229163</v>
      </c>
      <c r="C180" s="5">
        <v>1</v>
      </c>
      <c r="D180" s="8">
        <f t="shared" si="12"/>
        <v>6.024096385542169E-3</v>
      </c>
    </row>
    <row r="181" spans="1:4" x14ac:dyDescent="0.25">
      <c r="A181" s="3">
        <v>0.1</v>
      </c>
      <c r="B181" s="4">
        <f>B172*10/100</f>
        <v>158614581.5</v>
      </c>
      <c r="C181" s="5">
        <v>1</v>
      </c>
      <c r="D181" s="8">
        <f t="shared" si="12"/>
        <v>6.024096385542169E-3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E09B-B156-47D1-818D-EBAE61BDE6D6}">
  <dimension ref="A1:G137"/>
  <sheetViews>
    <sheetView workbookViewId="0"/>
  </sheetViews>
  <sheetFormatPr defaultRowHeight="15" x14ac:dyDescent="0.25"/>
  <cols>
    <col min="1" max="1" width="53.140625" customWidth="1"/>
    <col min="2" max="2" width="39.140625" customWidth="1"/>
    <col min="3" max="3" width="12.85546875" customWidth="1"/>
    <col min="4" max="4" width="12.140625" bestFit="1" customWidth="1"/>
    <col min="5" max="5" width="12.28515625" customWidth="1"/>
    <col min="6" max="6" width="17.85546875" customWidth="1"/>
    <col min="7" max="7" width="18" customWidth="1"/>
    <col min="10" max="10" width="26.42578125" customWidth="1"/>
    <col min="11" max="11" width="18.140625" customWidth="1"/>
  </cols>
  <sheetData>
    <row r="1" spans="1:7" ht="18.75" x14ac:dyDescent="0.3">
      <c r="A1" s="15" t="s">
        <v>575</v>
      </c>
    </row>
    <row r="3" spans="1:7" x14ac:dyDescent="0.25">
      <c r="A3" s="7" t="s">
        <v>16</v>
      </c>
      <c r="B3" s="7" t="s">
        <v>14</v>
      </c>
      <c r="C3" s="7" t="s">
        <v>59</v>
      </c>
      <c r="D3" s="7" t="s">
        <v>2</v>
      </c>
      <c r="E3" s="7" t="s">
        <v>13</v>
      </c>
      <c r="F3" s="7" t="s">
        <v>0</v>
      </c>
      <c r="G3" s="7" t="s">
        <v>176</v>
      </c>
    </row>
    <row r="4" spans="1:7" x14ac:dyDescent="0.25">
      <c r="A4" s="5" t="s">
        <v>428</v>
      </c>
      <c r="B4" s="5" t="s">
        <v>429</v>
      </c>
      <c r="C4" s="5">
        <v>52</v>
      </c>
      <c r="D4" s="4">
        <v>52899096.199999996</v>
      </c>
      <c r="E4" s="4">
        <v>303000</v>
      </c>
      <c r="F4" s="4">
        <f t="shared" ref="F4:F35" si="0">E4+D4</f>
        <v>53202096.199999996</v>
      </c>
      <c r="G4" s="4">
        <f t="shared" ref="G4:G35" si="1">F4/C4</f>
        <v>1023117.2346153845</v>
      </c>
    </row>
    <row r="5" spans="1:7" x14ac:dyDescent="0.25">
      <c r="A5" s="5" t="s">
        <v>430</v>
      </c>
      <c r="B5" s="5" t="s">
        <v>429</v>
      </c>
      <c r="C5" s="5">
        <v>39</v>
      </c>
      <c r="D5" s="4">
        <v>18586012.549999997</v>
      </c>
      <c r="E5" s="4">
        <v>8557212.3100000005</v>
      </c>
      <c r="F5" s="4">
        <f t="shared" si="0"/>
        <v>27143224.859999999</v>
      </c>
      <c r="G5" s="4">
        <f t="shared" si="1"/>
        <v>695980.12461538462</v>
      </c>
    </row>
    <row r="6" spans="1:7" x14ac:dyDescent="0.25">
      <c r="A6" s="5" t="s">
        <v>431</v>
      </c>
      <c r="B6" s="5" t="s">
        <v>429</v>
      </c>
      <c r="C6" s="5">
        <v>29</v>
      </c>
      <c r="D6" s="4">
        <v>17076745.649999999</v>
      </c>
      <c r="E6" s="4">
        <v>3827262</v>
      </c>
      <c r="F6" s="4">
        <f t="shared" si="0"/>
        <v>20904007.649999999</v>
      </c>
      <c r="G6" s="4">
        <f t="shared" si="1"/>
        <v>720827.85</v>
      </c>
    </row>
    <row r="7" spans="1:7" x14ac:dyDescent="0.25">
      <c r="A7" s="5" t="s">
        <v>432</v>
      </c>
      <c r="B7" s="5" t="s">
        <v>429</v>
      </c>
      <c r="C7" s="5">
        <v>84</v>
      </c>
      <c r="D7" s="4">
        <v>11256386.85</v>
      </c>
      <c r="E7" s="4">
        <v>6500000</v>
      </c>
      <c r="F7" s="4">
        <f t="shared" si="0"/>
        <v>17756386.850000001</v>
      </c>
      <c r="G7" s="4">
        <f t="shared" si="1"/>
        <v>211385.55773809526</v>
      </c>
    </row>
    <row r="8" spans="1:7" x14ac:dyDescent="0.25">
      <c r="A8" s="5" t="s">
        <v>433</v>
      </c>
      <c r="B8" s="5" t="s">
        <v>429</v>
      </c>
      <c r="C8" s="5">
        <v>29</v>
      </c>
      <c r="D8" s="4">
        <v>16072827.18</v>
      </c>
      <c r="E8" s="4">
        <v>150000</v>
      </c>
      <c r="F8" s="4">
        <f t="shared" si="0"/>
        <v>16222827.18</v>
      </c>
      <c r="G8" s="4">
        <f t="shared" si="1"/>
        <v>559407.83379310346</v>
      </c>
    </row>
    <row r="9" spans="1:7" x14ac:dyDescent="0.25">
      <c r="A9" s="5" t="s">
        <v>434</v>
      </c>
      <c r="B9" s="5" t="s">
        <v>429</v>
      </c>
      <c r="C9" s="5">
        <v>174</v>
      </c>
      <c r="D9" s="4">
        <v>6338880.5</v>
      </c>
      <c r="E9" s="4">
        <v>5687220</v>
      </c>
      <c r="F9" s="4">
        <f t="shared" si="0"/>
        <v>12026100.5</v>
      </c>
      <c r="G9" s="4">
        <f t="shared" si="1"/>
        <v>69115.520114942527</v>
      </c>
    </row>
    <row r="10" spans="1:7" x14ac:dyDescent="0.25">
      <c r="A10" s="5" t="s">
        <v>435</v>
      </c>
      <c r="B10" s="5" t="s">
        <v>429</v>
      </c>
      <c r="C10" s="5">
        <v>151</v>
      </c>
      <c r="D10" s="4">
        <v>3382903.830000001</v>
      </c>
      <c r="E10" s="4">
        <v>7552000</v>
      </c>
      <c r="F10" s="4">
        <f t="shared" si="0"/>
        <v>10934903.830000002</v>
      </c>
      <c r="G10" s="4">
        <f t="shared" si="1"/>
        <v>72416.581655629154</v>
      </c>
    </row>
    <row r="11" spans="1:7" x14ac:dyDescent="0.25">
      <c r="A11" s="5" t="s">
        <v>436</v>
      </c>
      <c r="B11" s="5" t="s">
        <v>429</v>
      </c>
      <c r="C11" s="5">
        <v>545</v>
      </c>
      <c r="D11" s="4">
        <v>6782536.4699999997</v>
      </c>
      <c r="E11" s="4">
        <v>3000000</v>
      </c>
      <c r="F11" s="4">
        <f t="shared" si="0"/>
        <v>9782536.4699999988</v>
      </c>
      <c r="G11" s="4">
        <f t="shared" si="1"/>
        <v>17949.608201834861</v>
      </c>
    </row>
    <row r="12" spans="1:7" x14ac:dyDescent="0.25">
      <c r="A12" s="5" t="s">
        <v>437</v>
      </c>
      <c r="B12" s="5" t="s">
        <v>429</v>
      </c>
      <c r="C12" s="5">
        <v>84</v>
      </c>
      <c r="D12" s="4">
        <v>2365487.7699999991</v>
      </c>
      <c r="E12" s="4">
        <v>5454578.6999999993</v>
      </c>
      <c r="F12" s="4">
        <f t="shared" si="0"/>
        <v>7820066.4699999988</v>
      </c>
      <c r="G12" s="4">
        <f t="shared" si="1"/>
        <v>93096.029404761895</v>
      </c>
    </row>
    <row r="13" spans="1:7" x14ac:dyDescent="0.25">
      <c r="A13" s="5" t="s">
        <v>438</v>
      </c>
      <c r="B13" s="5" t="s">
        <v>429</v>
      </c>
      <c r="C13" s="5">
        <v>48</v>
      </c>
      <c r="D13" s="4">
        <v>6055635.0000000009</v>
      </c>
      <c r="E13" s="4">
        <v>1500000</v>
      </c>
      <c r="F13" s="4">
        <f t="shared" si="0"/>
        <v>7555635.0000000009</v>
      </c>
      <c r="G13" s="4">
        <f t="shared" si="1"/>
        <v>157409.06250000003</v>
      </c>
    </row>
    <row r="14" spans="1:7" x14ac:dyDescent="0.25">
      <c r="A14" s="5" t="s">
        <v>439</v>
      </c>
      <c r="B14" s="5" t="s">
        <v>429</v>
      </c>
      <c r="C14" s="5">
        <v>131</v>
      </c>
      <c r="D14" s="4">
        <v>6396764.0700000022</v>
      </c>
      <c r="E14" s="4">
        <v>245827.8</v>
      </c>
      <c r="F14" s="4">
        <f t="shared" si="0"/>
        <v>6642591.870000002</v>
      </c>
      <c r="G14" s="4">
        <f t="shared" si="1"/>
        <v>50706.808167938943</v>
      </c>
    </row>
    <row r="15" spans="1:7" x14ac:dyDescent="0.25">
      <c r="A15" s="5" t="s">
        <v>440</v>
      </c>
      <c r="B15" s="5" t="s">
        <v>429</v>
      </c>
      <c r="C15" s="5">
        <v>45</v>
      </c>
      <c r="D15" s="4">
        <v>6113659.2400000002</v>
      </c>
      <c r="E15" s="4">
        <v>278500</v>
      </c>
      <c r="F15" s="4">
        <f t="shared" si="0"/>
        <v>6392159.2400000002</v>
      </c>
      <c r="G15" s="4">
        <f t="shared" si="1"/>
        <v>142047.98311111113</v>
      </c>
    </row>
    <row r="16" spans="1:7" x14ac:dyDescent="0.25">
      <c r="A16" s="5" t="s">
        <v>441</v>
      </c>
      <c r="B16" s="5" t="s">
        <v>429</v>
      </c>
      <c r="C16" s="5">
        <v>128</v>
      </c>
      <c r="D16" s="4">
        <v>3096594.56</v>
      </c>
      <c r="E16" s="4">
        <v>1867592.0300000003</v>
      </c>
      <c r="F16" s="4">
        <f t="shared" si="0"/>
        <v>4964186.59</v>
      </c>
      <c r="G16" s="4">
        <f t="shared" si="1"/>
        <v>38782.707734374999</v>
      </c>
    </row>
    <row r="17" spans="1:7" x14ac:dyDescent="0.25">
      <c r="A17" s="5" t="s">
        <v>442</v>
      </c>
      <c r="B17" s="5" t="s">
        <v>429</v>
      </c>
      <c r="C17" s="5">
        <v>174</v>
      </c>
      <c r="D17" s="4">
        <v>4051053.0200000005</v>
      </c>
      <c r="E17" s="4">
        <v>500000</v>
      </c>
      <c r="F17" s="4">
        <f t="shared" si="0"/>
        <v>4551053.0200000005</v>
      </c>
      <c r="G17" s="4">
        <f t="shared" si="1"/>
        <v>26155.477126436785</v>
      </c>
    </row>
    <row r="18" spans="1:7" x14ac:dyDescent="0.25">
      <c r="A18" s="5" t="s">
        <v>443</v>
      </c>
      <c r="B18" s="5" t="s">
        <v>429</v>
      </c>
      <c r="C18" s="5">
        <v>25</v>
      </c>
      <c r="D18" s="4">
        <v>4517844.8500000006</v>
      </c>
      <c r="E18" s="4">
        <v>759</v>
      </c>
      <c r="F18" s="4">
        <f t="shared" si="0"/>
        <v>4518603.8500000006</v>
      </c>
      <c r="G18" s="4">
        <f t="shared" si="1"/>
        <v>180744.15400000001</v>
      </c>
    </row>
    <row r="19" spans="1:7" x14ac:dyDescent="0.25">
      <c r="A19" s="5" t="s">
        <v>444</v>
      </c>
      <c r="B19" s="5" t="s">
        <v>429</v>
      </c>
      <c r="C19" s="5">
        <v>82</v>
      </c>
      <c r="D19" s="4">
        <v>3494209.48</v>
      </c>
      <c r="E19" s="4">
        <v>832552.48</v>
      </c>
      <c r="F19" s="4">
        <f t="shared" si="0"/>
        <v>4326761.96</v>
      </c>
      <c r="G19" s="4">
        <f t="shared" si="1"/>
        <v>52765.38975609756</v>
      </c>
    </row>
    <row r="20" spans="1:7" x14ac:dyDescent="0.25">
      <c r="A20" s="5" t="s">
        <v>445</v>
      </c>
      <c r="B20" s="5" t="s">
        <v>429</v>
      </c>
      <c r="C20" s="5">
        <v>69</v>
      </c>
      <c r="D20" s="4">
        <v>1930573.48</v>
      </c>
      <c r="E20" s="4">
        <v>2000000</v>
      </c>
      <c r="F20" s="4">
        <f t="shared" si="0"/>
        <v>3930573.48</v>
      </c>
      <c r="G20" s="4">
        <f t="shared" si="1"/>
        <v>56964.833043478262</v>
      </c>
    </row>
    <row r="21" spans="1:7" x14ac:dyDescent="0.25">
      <c r="A21" s="5" t="s">
        <v>446</v>
      </c>
      <c r="B21" s="5" t="s">
        <v>429</v>
      </c>
      <c r="C21" s="5">
        <v>29</v>
      </c>
      <c r="D21" s="4">
        <v>3751808.5100000002</v>
      </c>
      <c r="E21" s="4">
        <v>0</v>
      </c>
      <c r="F21" s="4">
        <f t="shared" si="0"/>
        <v>3751808.5100000002</v>
      </c>
      <c r="G21" s="4">
        <f t="shared" si="1"/>
        <v>129372.70724137932</v>
      </c>
    </row>
    <row r="22" spans="1:7" x14ac:dyDescent="0.25">
      <c r="A22" s="5" t="s">
        <v>447</v>
      </c>
      <c r="B22" s="5" t="s">
        <v>429</v>
      </c>
      <c r="C22" s="5">
        <v>46</v>
      </c>
      <c r="D22" s="4">
        <v>3626451.89</v>
      </c>
      <c r="E22" s="4">
        <v>120000</v>
      </c>
      <c r="F22" s="4">
        <f t="shared" si="0"/>
        <v>3746451.89</v>
      </c>
      <c r="G22" s="4">
        <f t="shared" si="1"/>
        <v>81444.606304347835</v>
      </c>
    </row>
    <row r="23" spans="1:7" x14ac:dyDescent="0.25">
      <c r="A23" s="5" t="s">
        <v>448</v>
      </c>
      <c r="B23" s="5" t="s">
        <v>429</v>
      </c>
      <c r="C23" s="5">
        <v>23</v>
      </c>
      <c r="D23" s="4">
        <v>957505</v>
      </c>
      <c r="E23" s="4">
        <v>1500000</v>
      </c>
      <c r="F23" s="4">
        <f t="shared" si="0"/>
        <v>2457505</v>
      </c>
      <c r="G23" s="4">
        <f t="shared" si="1"/>
        <v>106848.04347826086</v>
      </c>
    </row>
    <row r="24" spans="1:7" x14ac:dyDescent="0.25">
      <c r="A24" s="5" t="s">
        <v>449</v>
      </c>
      <c r="B24" s="5" t="s">
        <v>429</v>
      </c>
      <c r="C24" s="5">
        <v>29</v>
      </c>
      <c r="D24" s="4">
        <v>535047.22</v>
      </c>
      <c r="E24" s="4">
        <v>1781194.8</v>
      </c>
      <c r="F24" s="4">
        <f t="shared" si="0"/>
        <v>2316242.02</v>
      </c>
      <c r="G24" s="4">
        <f t="shared" si="1"/>
        <v>79870.414482758628</v>
      </c>
    </row>
    <row r="25" spans="1:7" x14ac:dyDescent="0.25">
      <c r="A25" s="5" t="s">
        <v>450</v>
      </c>
      <c r="B25" s="5" t="s">
        <v>429</v>
      </c>
      <c r="C25" s="5">
        <v>9</v>
      </c>
      <c r="D25" s="4">
        <v>2259236</v>
      </c>
      <c r="E25" s="4">
        <v>22320</v>
      </c>
      <c r="F25" s="4">
        <f t="shared" si="0"/>
        <v>2281556</v>
      </c>
      <c r="G25" s="4">
        <f t="shared" si="1"/>
        <v>253506.22222222222</v>
      </c>
    </row>
    <row r="26" spans="1:7" x14ac:dyDescent="0.25">
      <c r="A26" s="5" t="s">
        <v>451</v>
      </c>
      <c r="B26" s="5" t="s">
        <v>429</v>
      </c>
      <c r="C26" s="5">
        <v>13</v>
      </c>
      <c r="D26" s="4">
        <v>2179243.2000000002</v>
      </c>
      <c r="E26" s="4">
        <v>0</v>
      </c>
      <c r="F26" s="4">
        <f t="shared" si="0"/>
        <v>2179243.2000000002</v>
      </c>
      <c r="G26" s="4">
        <f t="shared" si="1"/>
        <v>167634.09230769234</v>
      </c>
    </row>
    <row r="27" spans="1:7" x14ac:dyDescent="0.25">
      <c r="A27" s="5" t="s">
        <v>452</v>
      </c>
      <c r="B27" s="5" t="s">
        <v>429</v>
      </c>
      <c r="C27" s="5">
        <v>9</v>
      </c>
      <c r="D27" s="4">
        <v>2048533</v>
      </c>
      <c r="E27" s="4">
        <v>0</v>
      </c>
      <c r="F27" s="4">
        <f t="shared" si="0"/>
        <v>2048533</v>
      </c>
      <c r="G27" s="4">
        <f t="shared" si="1"/>
        <v>227614.77777777778</v>
      </c>
    </row>
    <row r="28" spans="1:7" x14ac:dyDescent="0.25">
      <c r="A28" s="5" t="s">
        <v>453</v>
      </c>
      <c r="B28" s="5" t="s">
        <v>429</v>
      </c>
      <c r="C28" s="5">
        <v>6</v>
      </c>
      <c r="D28" s="4">
        <v>2016747.06</v>
      </c>
      <c r="E28" s="4">
        <v>0</v>
      </c>
      <c r="F28" s="4">
        <f t="shared" si="0"/>
        <v>2016747.06</v>
      </c>
      <c r="G28" s="4">
        <f t="shared" si="1"/>
        <v>336124.51</v>
      </c>
    </row>
    <row r="29" spans="1:7" x14ac:dyDescent="0.25">
      <c r="A29" s="5" t="s">
        <v>454</v>
      </c>
      <c r="B29" s="5" t="s">
        <v>429</v>
      </c>
      <c r="C29" s="5">
        <v>236</v>
      </c>
      <c r="D29" s="4">
        <v>1943510.12</v>
      </c>
      <c r="E29" s="4">
        <v>0</v>
      </c>
      <c r="F29" s="4">
        <f t="shared" si="0"/>
        <v>1943510.12</v>
      </c>
      <c r="G29" s="4">
        <f t="shared" si="1"/>
        <v>8235.2123728813567</v>
      </c>
    </row>
    <row r="30" spans="1:7" x14ac:dyDescent="0.25">
      <c r="A30" s="5" t="s">
        <v>455</v>
      </c>
      <c r="B30" s="5" t="s">
        <v>429</v>
      </c>
      <c r="C30" s="5">
        <v>9</v>
      </c>
      <c r="D30" s="4">
        <v>1852935.28</v>
      </c>
      <c r="E30" s="4">
        <v>0</v>
      </c>
      <c r="F30" s="4">
        <f t="shared" si="0"/>
        <v>1852935.28</v>
      </c>
      <c r="G30" s="4">
        <f t="shared" si="1"/>
        <v>205881.69777777779</v>
      </c>
    </row>
    <row r="31" spans="1:7" x14ac:dyDescent="0.25">
      <c r="A31" s="5" t="s">
        <v>456</v>
      </c>
      <c r="B31" s="5" t="s">
        <v>429</v>
      </c>
      <c r="C31" s="5">
        <v>4</v>
      </c>
      <c r="D31" s="4">
        <v>0</v>
      </c>
      <c r="E31" s="4">
        <v>1680000</v>
      </c>
      <c r="F31" s="4">
        <f t="shared" si="0"/>
        <v>1680000</v>
      </c>
      <c r="G31" s="4">
        <f t="shared" si="1"/>
        <v>420000</v>
      </c>
    </row>
    <row r="32" spans="1:7" x14ac:dyDescent="0.25">
      <c r="A32" s="5" t="s">
        <v>457</v>
      </c>
      <c r="B32" s="5" t="s">
        <v>429</v>
      </c>
      <c r="C32" s="5">
        <v>56</v>
      </c>
      <c r="D32" s="4">
        <v>1661755.3400000003</v>
      </c>
      <c r="E32" s="4">
        <v>0</v>
      </c>
      <c r="F32" s="4">
        <f t="shared" si="0"/>
        <v>1661755.3400000003</v>
      </c>
      <c r="G32" s="4">
        <f t="shared" si="1"/>
        <v>29674.202500000007</v>
      </c>
    </row>
    <row r="33" spans="1:7" x14ac:dyDescent="0.25">
      <c r="A33" s="5" t="s">
        <v>458</v>
      </c>
      <c r="B33" s="5" t="s">
        <v>429</v>
      </c>
      <c r="C33" s="5">
        <v>29</v>
      </c>
      <c r="D33" s="4">
        <v>1632737.8800000001</v>
      </c>
      <c r="E33" s="4">
        <v>0</v>
      </c>
      <c r="F33" s="4">
        <f t="shared" si="0"/>
        <v>1632737.8800000001</v>
      </c>
      <c r="G33" s="4">
        <f t="shared" si="1"/>
        <v>56301.306206896559</v>
      </c>
    </row>
    <row r="34" spans="1:7" x14ac:dyDescent="0.25">
      <c r="A34" s="5" t="s">
        <v>459</v>
      </c>
      <c r="B34" s="5" t="s">
        <v>429</v>
      </c>
      <c r="C34" s="5">
        <v>71</v>
      </c>
      <c r="D34" s="4">
        <v>1485321.4200000002</v>
      </c>
      <c r="E34" s="4">
        <v>0</v>
      </c>
      <c r="F34" s="4">
        <f t="shared" si="0"/>
        <v>1485321.4200000002</v>
      </c>
      <c r="G34" s="4">
        <f t="shared" si="1"/>
        <v>20920.02</v>
      </c>
    </row>
    <row r="35" spans="1:7" x14ac:dyDescent="0.25">
      <c r="A35" s="5" t="s">
        <v>460</v>
      </c>
      <c r="B35" s="5" t="s">
        <v>429</v>
      </c>
      <c r="C35" s="5">
        <v>164</v>
      </c>
      <c r="D35" s="4">
        <v>1466951.4200000002</v>
      </c>
      <c r="E35" s="4">
        <v>0</v>
      </c>
      <c r="F35" s="4">
        <f t="shared" si="0"/>
        <v>1466951.4200000002</v>
      </c>
      <c r="G35" s="4">
        <f t="shared" si="1"/>
        <v>8944.8257317073185</v>
      </c>
    </row>
    <row r="36" spans="1:7" x14ac:dyDescent="0.25">
      <c r="A36" s="5" t="s">
        <v>461</v>
      </c>
      <c r="B36" s="5" t="s">
        <v>429</v>
      </c>
      <c r="C36" s="5">
        <v>113</v>
      </c>
      <c r="D36" s="4">
        <v>1350921.3500000003</v>
      </c>
      <c r="E36" s="4">
        <v>0</v>
      </c>
      <c r="F36" s="4">
        <f t="shared" ref="F36:F67" si="2">E36+D36</f>
        <v>1350921.3500000003</v>
      </c>
      <c r="G36" s="4">
        <f t="shared" ref="G36:G67" si="3">F36/C36</f>
        <v>11955.056194690269</v>
      </c>
    </row>
    <row r="37" spans="1:7" x14ac:dyDescent="0.25">
      <c r="A37" s="5" t="s">
        <v>462</v>
      </c>
      <c r="B37" s="5" t="s">
        <v>429</v>
      </c>
      <c r="C37" s="5">
        <v>2</v>
      </c>
      <c r="D37" s="4">
        <v>1048620</v>
      </c>
      <c r="E37" s="4">
        <v>0</v>
      </c>
      <c r="F37" s="4">
        <f t="shared" si="2"/>
        <v>1048620</v>
      </c>
      <c r="G37" s="4">
        <f t="shared" si="3"/>
        <v>524310</v>
      </c>
    </row>
    <row r="38" spans="1:7" x14ac:dyDescent="0.25">
      <c r="A38" s="5" t="s">
        <v>463</v>
      </c>
      <c r="B38" s="5" t="s">
        <v>429</v>
      </c>
      <c r="C38" s="5">
        <v>15</v>
      </c>
      <c r="D38" s="4">
        <v>1027066.13</v>
      </c>
      <c r="E38" s="4">
        <v>0</v>
      </c>
      <c r="F38" s="4">
        <f t="shared" si="2"/>
        <v>1027066.13</v>
      </c>
      <c r="G38" s="4">
        <f t="shared" si="3"/>
        <v>68471.075333333327</v>
      </c>
    </row>
    <row r="39" spans="1:7" x14ac:dyDescent="0.25">
      <c r="A39" s="5" t="s">
        <v>464</v>
      </c>
      <c r="B39" s="5" t="s">
        <v>429</v>
      </c>
      <c r="C39" s="5">
        <v>13</v>
      </c>
      <c r="D39" s="4">
        <v>1015797.6399999999</v>
      </c>
      <c r="E39" s="4">
        <v>0</v>
      </c>
      <c r="F39" s="4">
        <f t="shared" si="2"/>
        <v>1015797.6399999999</v>
      </c>
      <c r="G39" s="4">
        <f t="shared" si="3"/>
        <v>78138.28</v>
      </c>
    </row>
    <row r="40" spans="1:7" x14ac:dyDescent="0.25">
      <c r="A40" s="5" t="s">
        <v>465</v>
      </c>
      <c r="B40" s="5" t="s">
        <v>429</v>
      </c>
      <c r="C40" s="5">
        <v>3</v>
      </c>
      <c r="D40" s="4">
        <v>171999.99</v>
      </c>
      <c r="E40" s="4">
        <v>800000</v>
      </c>
      <c r="F40" s="4">
        <f t="shared" si="2"/>
        <v>971999.99</v>
      </c>
      <c r="G40" s="4">
        <f t="shared" si="3"/>
        <v>323999.99666666664</v>
      </c>
    </row>
    <row r="41" spans="1:7" x14ac:dyDescent="0.25">
      <c r="A41" s="5" t="s">
        <v>466</v>
      </c>
      <c r="B41" s="5" t="s">
        <v>429</v>
      </c>
      <c r="C41" s="5">
        <v>7</v>
      </c>
      <c r="D41" s="4">
        <v>889525.01</v>
      </c>
      <c r="E41" s="4">
        <v>0</v>
      </c>
      <c r="F41" s="4">
        <f t="shared" si="2"/>
        <v>889525.01</v>
      </c>
      <c r="G41" s="4">
        <f t="shared" si="3"/>
        <v>127075.00142857143</v>
      </c>
    </row>
    <row r="42" spans="1:7" x14ac:dyDescent="0.25">
      <c r="A42" s="5" t="s">
        <v>467</v>
      </c>
      <c r="B42" s="5" t="s">
        <v>429</v>
      </c>
      <c r="C42" s="5">
        <v>8</v>
      </c>
      <c r="D42" s="4">
        <v>833930.99</v>
      </c>
      <c r="E42" s="4">
        <v>0</v>
      </c>
      <c r="F42" s="4">
        <f t="shared" si="2"/>
        <v>833930.99</v>
      </c>
      <c r="G42" s="4">
        <f t="shared" si="3"/>
        <v>104241.37375</v>
      </c>
    </row>
    <row r="43" spans="1:7" x14ac:dyDescent="0.25">
      <c r="A43" s="5" t="s">
        <v>468</v>
      </c>
      <c r="B43" s="5" t="s">
        <v>429</v>
      </c>
      <c r="C43" s="5">
        <v>14</v>
      </c>
      <c r="D43" s="4">
        <v>782704.36</v>
      </c>
      <c r="E43" s="4">
        <v>0</v>
      </c>
      <c r="F43" s="4">
        <f t="shared" si="2"/>
        <v>782704.36</v>
      </c>
      <c r="G43" s="4">
        <f t="shared" si="3"/>
        <v>55907.454285714288</v>
      </c>
    </row>
    <row r="44" spans="1:7" x14ac:dyDescent="0.25">
      <c r="A44" s="5" t="s">
        <v>469</v>
      </c>
      <c r="B44" s="5" t="s">
        <v>429</v>
      </c>
      <c r="C44" s="5">
        <v>7</v>
      </c>
      <c r="D44" s="4">
        <v>742066.19</v>
      </c>
      <c r="E44" s="4">
        <v>2500</v>
      </c>
      <c r="F44" s="4">
        <f t="shared" si="2"/>
        <v>744566.19</v>
      </c>
      <c r="G44" s="4">
        <f t="shared" si="3"/>
        <v>106366.59857142856</v>
      </c>
    </row>
    <row r="45" spans="1:7" x14ac:dyDescent="0.25">
      <c r="A45" s="5" t="s">
        <v>470</v>
      </c>
      <c r="B45" s="5" t="s">
        <v>429</v>
      </c>
      <c r="C45" s="5">
        <v>7</v>
      </c>
      <c r="D45" s="4">
        <v>708073.5</v>
      </c>
      <c r="E45" s="4">
        <v>0</v>
      </c>
      <c r="F45" s="4">
        <f t="shared" si="2"/>
        <v>708073.5</v>
      </c>
      <c r="G45" s="4">
        <f t="shared" si="3"/>
        <v>101153.35714285714</v>
      </c>
    </row>
    <row r="46" spans="1:7" x14ac:dyDescent="0.25">
      <c r="A46" s="5" t="s">
        <v>471</v>
      </c>
      <c r="B46" s="5" t="s">
        <v>429</v>
      </c>
      <c r="C46" s="5">
        <v>4</v>
      </c>
      <c r="D46" s="4">
        <v>684732</v>
      </c>
      <c r="E46" s="4">
        <v>0</v>
      </c>
      <c r="F46" s="4">
        <f t="shared" si="2"/>
        <v>684732</v>
      </c>
      <c r="G46" s="4">
        <f t="shared" si="3"/>
        <v>171183</v>
      </c>
    </row>
    <row r="47" spans="1:7" x14ac:dyDescent="0.25">
      <c r="A47" s="5" t="s">
        <v>472</v>
      </c>
      <c r="B47" s="5" t="s">
        <v>429</v>
      </c>
      <c r="C47" s="5">
        <v>1</v>
      </c>
      <c r="D47" s="4">
        <v>641400</v>
      </c>
      <c r="E47" s="4">
        <v>0</v>
      </c>
      <c r="F47" s="4">
        <f t="shared" si="2"/>
        <v>641400</v>
      </c>
      <c r="G47" s="4">
        <f t="shared" si="3"/>
        <v>641400</v>
      </c>
    </row>
    <row r="48" spans="1:7" x14ac:dyDescent="0.25">
      <c r="A48" s="5" t="s">
        <v>473</v>
      </c>
      <c r="B48" s="5" t="s">
        <v>429</v>
      </c>
      <c r="C48" s="5">
        <v>22</v>
      </c>
      <c r="D48" s="4">
        <v>640829.80000000005</v>
      </c>
      <c r="E48" s="4">
        <v>0</v>
      </c>
      <c r="F48" s="4">
        <f t="shared" si="2"/>
        <v>640829.80000000005</v>
      </c>
      <c r="G48" s="4">
        <f t="shared" si="3"/>
        <v>29128.627272727274</v>
      </c>
    </row>
    <row r="49" spans="1:7" x14ac:dyDescent="0.25">
      <c r="A49" s="5" t="s">
        <v>474</v>
      </c>
      <c r="B49" s="5" t="s">
        <v>429</v>
      </c>
      <c r="C49" s="5">
        <v>1</v>
      </c>
      <c r="D49" s="4">
        <v>595905.27</v>
      </c>
      <c r="E49" s="4">
        <v>0</v>
      </c>
      <c r="F49" s="4">
        <f t="shared" si="2"/>
        <v>595905.27</v>
      </c>
      <c r="G49" s="4">
        <f t="shared" si="3"/>
        <v>595905.27</v>
      </c>
    </row>
    <row r="50" spans="1:7" x14ac:dyDescent="0.25">
      <c r="A50" s="5" t="s">
        <v>475</v>
      </c>
      <c r="B50" s="5" t="s">
        <v>429</v>
      </c>
      <c r="C50" s="5">
        <v>10</v>
      </c>
      <c r="D50" s="4">
        <v>558033.14</v>
      </c>
      <c r="E50" s="4">
        <v>0</v>
      </c>
      <c r="F50" s="4">
        <f t="shared" si="2"/>
        <v>558033.14</v>
      </c>
      <c r="G50" s="4">
        <f t="shared" si="3"/>
        <v>55803.313999999998</v>
      </c>
    </row>
    <row r="51" spans="1:7" x14ac:dyDescent="0.25">
      <c r="A51" s="5" t="s">
        <v>476</v>
      </c>
      <c r="B51" s="5" t="s">
        <v>429</v>
      </c>
      <c r="C51" s="5">
        <v>1</v>
      </c>
      <c r="D51" s="4">
        <v>547402</v>
      </c>
      <c r="E51" s="4">
        <v>0</v>
      </c>
      <c r="F51" s="4">
        <f t="shared" si="2"/>
        <v>547402</v>
      </c>
      <c r="G51" s="4">
        <f t="shared" si="3"/>
        <v>547402</v>
      </c>
    </row>
    <row r="52" spans="1:7" x14ac:dyDescent="0.25">
      <c r="A52" s="5" t="s">
        <v>477</v>
      </c>
      <c r="B52" s="5" t="s">
        <v>429</v>
      </c>
      <c r="C52" s="5">
        <v>9</v>
      </c>
      <c r="D52" s="4">
        <v>544947.9</v>
      </c>
      <c r="E52" s="4">
        <v>0</v>
      </c>
      <c r="F52" s="4">
        <f t="shared" si="2"/>
        <v>544947.9</v>
      </c>
      <c r="G52" s="4">
        <f t="shared" si="3"/>
        <v>60549.76666666667</v>
      </c>
    </row>
    <row r="53" spans="1:7" x14ac:dyDescent="0.25">
      <c r="A53" s="5" t="s">
        <v>478</v>
      </c>
      <c r="B53" s="5" t="s">
        <v>429</v>
      </c>
      <c r="C53" s="5">
        <v>36</v>
      </c>
      <c r="D53" s="4">
        <v>501337.01</v>
      </c>
      <c r="E53" s="4">
        <v>0</v>
      </c>
      <c r="F53" s="4">
        <f t="shared" si="2"/>
        <v>501337.01</v>
      </c>
      <c r="G53" s="4">
        <f t="shared" si="3"/>
        <v>13926.028055555556</v>
      </c>
    </row>
    <row r="54" spans="1:7" x14ac:dyDescent="0.25">
      <c r="A54" s="5" t="s">
        <v>479</v>
      </c>
      <c r="B54" s="5" t="s">
        <v>429</v>
      </c>
      <c r="C54" s="5">
        <v>16</v>
      </c>
      <c r="D54" s="4">
        <v>496588.16</v>
      </c>
      <c r="E54" s="4">
        <v>0</v>
      </c>
      <c r="F54" s="4">
        <f t="shared" si="2"/>
        <v>496588.16</v>
      </c>
      <c r="G54" s="4">
        <f t="shared" si="3"/>
        <v>31036.76</v>
      </c>
    </row>
    <row r="55" spans="1:7" x14ac:dyDescent="0.25">
      <c r="A55" s="5" t="s">
        <v>480</v>
      </c>
      <c r="B55" s="5" t="s">
        <v>429</v>
      </c>
      <c r="C55" s="5">
        <v>7</v>
      </c>
      <c r="D55" s="4">
        <v>495999.92999999993</v>
      </c>
      <c r="E55" s="4">
        <v>0</v>
      </c>
      <c r="F55" s="4">
        <f t="shared" si="2"/>
        <v>495999.92999999993</v>
      </c>
      <c r="G55" s="4">
        <f t="shared" si="3"/>
        <v>70857.132857142846</v>
      </c>
    </row>
    <row r="56" spans="1:7" x14ac:dyDescent="0.25">
      <c r="A56" s="5" t="s">
        <v>481</v>
      </c>
      <c r="B56" s="5" t="s">
        <v>429</v>
      </c>
      <c r="C56" s="5">
        <v>30</v>
      </c>
      <c r="D56" s="4">
        <v>479045.7</v>
      </c>
      <c r="E56" s="4">
        <v>0</v>
      </c>
      <c r="F56" s="4">
        <f t="shared" si="2"/>
        <v>479045.7</v>
      </c>
      <c r="G56" s="4">
        <f t="shared" si="3"/>
        <v>15968.19</v>
      </c>
    </row>
    <row r="57" spans="1:7" x14ac:dyDescent="0.25">
      <c r="A57" s="5" t="s">
        <v>482</v>
      </c>
      <c r="B57" s="5" t="s">
        <v>429</v>
      </c>
      <c r="C57" s="5">
        <v>15</v>
      </c>
      <c r="D57" s="4">
        <v>466554.54</v>
      </c>
      <c r="E57" s="4">
        <v>0</v>
      </c>
      <c r="F57" s="4">
        <f t="shared" si="2"/>
        <v>466554.54</v>
      </c>
      <c r="G57" s="4">
        <f t="shared" si="3"/>
        <v>31103.635999999999</v>
      </c>
    </row>
    <row r="58" spans="1:7" x14ac:dyDescent="0.25">
      <c r="A58" s="5" t="s">
        <v>483</v>
      </c>
      <c r="B58" s="5" t="s">
        <v>429</v>
      </c>
      <c r="C58" s="5">
        <v>3</v>
      </c>
      <c r="D58" s="4">
        <v>437748</v>
      </c>
      <c r="E58" s="4">
        <v>0</v>
      </c>
      <c r="F58" s="4">
        <f t="shared" si="2"/>
        <v>437748</v>
      </c>
      <c r="G58" s="4">
        <f t="shared" si="3"/>
        <v>145916</v>
      </c>
    </row>
    <row r="59" spans="1:7" x14ac:dyDescent="0.25">
      <c r="A59" s="5" t="s">
        <v>484</v>
      </c>
      <c r="B59" s="5" t="s">
        <v>429</v>
      </c>
      <c r="C59" s="5">
        <v>11</v>
      </c>
      <c r="D59" s="4">
        <v>434203.56999999995</v>
      </c>
      <c r="E59" s="4">
        <v>0</v>
      </c>
      <c r="F59" s="4">
        <f t="shared" si="2"/>
        <v>434203.56999999995</v>
      </c>
      <c r="G59" s="4">
        <f t="shared" si="3"/>
        <v>39473.051818181812</v>
      </c>
    </row>
    <row r="60" spans="1:7" x14ac:dyDescent="0.25">
      <c r="A60" s="5" t="s">
        <v>485</v>
      </c>
      <c r="B60" s="5" t="s">
        <v>429</v>
      </c>
      <c r="C60" s="5">
        <v>5</v>
      </c>
      <c r="D60" s="4">
        <v>420849</v>
      </c>
      <c r="E60" s="4">
        <v>0</v>
      </c>
      <c r="F60" s="4">
        <f t="shared" si="2"/>
        <v>420849</v>
      </c>
      <c r="G60" s="4">
        <f t="shared" si="3"/>
        <v>84169.8</v>
      </c>
    </row>
    <row r="61" spans="1:7" x14ac:dyDescent="0.25">
      <c r="A61" s="5" t="s">
        <v>486</v>
      </c>
      <c r="B61" s="5" t="s">
        <v>429</v>
      </c>
      <c r="C61" s="5">
        <v>2</v>
      </c>
      <c r="D61" s="4">
        <v>107890</v>
      </c>
      <c r="E61" s="4">
        <v>300000</v>
      </c>
      <c r="F61" s="4">
        <f t="shared" si="2"/>
        <v>407890</v>
      </c>
      <c r="G61" s="4">
        <f t="shared" si="3"/>
        <v>203945</v>
      </c>
    </row>
    <row r="62" spans="1:7" x14ac:dyDescent="0.25">
      <c r="A62" s="5" t="s">
        <v>487</v>
      </c>
      <c r="B62" s="5" t="s">
        <v>429</v>
      </c>
      <c r="C62" s="5">
        <v>11</v>
      </c>
      <c r="D62" s="4">
        <v>396790.53</v>
      </c>
      <c r="E62" s="4">
        <v>0</v>
      </c>
      <c r="F62" s="4">
        <f t="shared" si="2"/>
        <v>396790.53</v>
      </c>
      <c r="G62" s="4">
        <f t="shared" si="3"/>
        <v>36071.866363636364</v>
      </c>
    </row>
    <row r="63" spans="1:7" x14ac:dyDescent="0.25">
      <c r="A63" s="5" t="s">
        <v>488</v>
      </c>
      <c r="B63" s="5" t="s">
        <v>429</v>
      </c>
      <c r="C63" s="5">
        <v>3</v>
      </c>
      <c r="D63" s="4">
        <v>383973.66</v>
      </c>
      <c r="E63" s="4">
        <v>0</v>
      </c>
      <c r="F63" s="4">
        <f t="shared" si="2"/>
        <v>383973.66</v>
      </c>
      <c r="G63" s="4">
        <f t="shared" si="3"/>
        <v>127991.21999999999</v>
      </c>
    </row>
    <row r="64" spans="1:7" x14ac:dyDescent="0.25">
      <c r="A64" s="5" t="s">
        <v>489</v>
      </c>
      <c r="B64" s="5" t="s">
        <v>429</v>
      </c>
      <c r="C64" s="5">
        <v>42</v>
      </c>
      <c r="D64" s="4">
        <v>367933.91000000003</v>
      </c>
      <c r="E64" s="4">
        <v>0</v>
      </c>
      <c r="F64" s="4">
        <f t="shared" si="2"/>
        <v>367933.91000000003</v>
      </c>
      <c r="G64" s="4">
        <f t="shared" si="3"/>
        <v>8760.3311904761904</v>
      </c>
    </row>
    <row r="65" spans="1:7" x14ac:dyDescent="0.25">
      <c r="A65" s="5" t="s">
        <v>490</v>
      </c>
      <c r="B65" s="5" t="s">
        <v>429</v>
      </c>
      <c r="C65" s="5">
        <v>18</v>
      </c>
      <c r="D65" s="4">
        <v>180127.91</v>
      </c>
      <c r="E65" s="4">
        <v>186000</v>
      </c>
      <c r="F65" s="4">
        <f t="shared" si="2"/>
        <v>366127.91000000003</v>
      </c>
      <c r="G65" s="4">
        <f t="shared" si="3"/>
        <v>20340.439444444448</v>
      </c>
    </row>
    <row r="66" spans="1:7" x14ac:dyDescent="0.25">
      <c r="A66" s="5" t="s">
        <v>491</v>
      </c>
      <c r="B66" s="5" t="s">
        <v>429</v>
      </c>
      <c r="C66" s="5">
        <v>6</v>
      </c>
      <c r="D66" s="4">
        <v>154225</v>
      </c>
      <c r="E66" s="4">
        <v>200000</v>
      </c>
      <c r="F66" s="4">
        <f t="shared" si="2"/>
        <v>354225</v>
      </c>
      <c r="G66" s="4">
        <f t="shared" si="3"/>
        <v>59037.5</v>
      </c>
    </row>
    <row r="67" spans="1:7" x14ac:dyDescent="0.25">
      <c r="A67" s="5" t="s">
        <v>492</v>
      </c>
      <c r="B67" s="5" t="s">
        <v>429</v>
      </c>
      <c r="C67" s="5">
        <v>14</v>
      </c>
      <c r="D67" s="4">
        <v>351503.75</v>
      </c>
      <c r="E67" s="4">
        <v>0</v>
      </c>
      <c r="F67" s="4">
        <f t="shared" si="2"/>
        <v>351503.75</v>
      </c>
      <c r="G67" s="4">
        <f t="shared" si="3"/>
        <v>25107.410714285714</v>
      </c>
    </row>
    <row r="68" spans="1:7" x14ac:dyDescent="0.25">
      <c r="A68" s="5" t="s">
        <v>493</v>
      </c>
      <c r="B68" s="5" t="s">
        <v>429</v>
      </c>
      <c r="C68" s="5">
        <v>28</v>
      </c>
      <c r="D68" s="4">
        <v>340904.13</v>
      </c>
      <c r="E68" s="4">
        <v>0</v>
      </c>
      <c r="F68" s="4">
        <f t="shared" ref="F68:F99" si="4">E68+D68</f>
        <v>340904.13</v>
      </c>
      <c r="G68" s="4">
        <f t="shared" ref="G68:G99" si="5">F68/C68</f>
        <v>12175.147500000001</v>
      </c>
    </row>
    <row r="69" spans="1:7" x14ac:dyDescent="0.25">
      <c r="A69" s="5" t="s">
        <v>494</v>
      </c>
      <c r="B69" s="5" t="s">
        <v>429</v>
      </c>
      <c r="C69" s="5">
        <v>34</v>
      </c>
      <c r="D69" s="4">
        <v>329526.80999999994</v>
      </c>
      <c r="E69" s="4">
        <v>0</v>
      </c>
      <c r="F69" s="4">
        <f t="shared" si="4"/>
        <v>329526.80999999994</v>
      </c>
      <c r="G69" s="4">
        <f t="shared" si="5"/>
        <v>9691.9649999999983</v>
      </c>
    </row>
    <row r="70" spans="1:7" x14ac:dyDescent="0.25">
      <c r="A70" s="5" t="s">
        <v>495</v>
      </c>
      <c r="B70" s="5" t="s">
        <v>429</v>
      </c>
      <c r="C70" s="5">
        <v>7</v>
      </c>
      <c r="D70" s="4">
        <v>296973.64</v>
      </c>
      <c r="E70" s="4">
        <v>0</v>
      </c>
      <c r="F70" s="4">
        <f t="shared" si="4"/>
        <v>296973.64</v>
      </c>
      <c r="G70" s="4">
        <f t="shared" si="5"/>
        <v>42424.805714285714</v>
      </c>
    </row>
    <row r="71" spans="1:7" x14ac:dyDescent="0.25">
      <c r="A71" s="5" t="s">
        <v>496</v>
      </c>
      <c r="B71" s="5" t="s">
        <v>429</v>
      </c>
      <c r="C71" s="5">
        <v>5</v>
      </c>
      <c r="D71" s="4">
        <v>285451.90000000002</v>
      </c>
      <c r="E71" s="4">
        <v>0</v>
      </c>
      <c r="F71" s="4">
        <f t="shared" si="4"/>
        <v>285451.90000000002</v>
      </c>
      <c r="G71" s="4">
        <f t="shared" si="5"/>
        <v>57090.380000000005</v>
      </c>
    </row>
    <row r="72" spans="1:7" x14ac:dyDescent="0.25">
      <c r="A72" s="5" t="s">
        <v>497</v>
      </c>
      <c r="B72" s="5" t="s">
        <v>429</v>
      </c>
      <c r="C72" s="5">
        <v>14</v>
      </c>
      <c r="D72" s="4">
        <v>283035.77999999997</v>
      </c>
      <c r="E72" s="4">
        <v>0</v>
      </c>
      <c r="F72" s="4">
        <f t="shared" si="4"/>
        <v>283035.77999999997</v>
      </c>
      <c r="G72" s="4">
        <f t="shared" si="5"/>
        <v>20216.841428571428</v>
      </c>
    </row>
    <row r="73" spans="1:7" x14ac:dyDescent="0.25">
      <c r="A73" s="5" t="s">
        <v>498</v>
      </c>
      <c r="B73" s="5" t="s">
        <v>429</v>
      </c>
      <c r="C73" s="5">
        <v>1</v>
      </c>
      <c r="D73" s="4">
        <v>270485.90000000002</v>
      </c>
      <c r="E73" s="4">
        <v>0</v>
      </c>
      <c r="F73" s="4">
        <f t="shared" si="4"/>
        <v>270485.90000000002</v>
      </c>
      <c r="G73" s="4">
        <f t="shared" si="5"/>
        <v>270485.90000000002</v>
      </c>
    </row>
    <row r="74" spans="1:7" x14ac:dyDescent="0.25">
      <c r="A74" s="5" t="s">
        <v>499</v>
      </c>
      <c r="B74" s="5" t="s">
        <v>429</v>
      </c>
      <c r="C74" s="5">
        <v>4</v>
      </c>
      <c r="D74" s="4">
        <v>260203.21</v>
      </c>
      <c r="E74" s="4">
        <v>0</v>
      </c>
      <c r="F74" s="4">
        <f t="shared" si="4"/>
        <v>260203.21</v>
      </c>
      <c r="G74" s="4">
        <f t="shared" si="5"/>
        <v>65050.802499999998</v>
      </c>
    </row>
    <row r="75" spans="1:7" x14ac:dyDescent="0.25">
      <c r="A75" s="5" t="s">
        <v>500</v>
      </c>
      <c r="B75" s="5" t="s">
        <v>429</v>
      </c>
      <c r="C75" s="5">
        <v>8</v>
      </c>
      <c r="D75" s="4">
        <v>258498</v>
      </c>
      <c r="E75" s="4">
        <v>0</v>
      </c>
      <c r="F75" s="4">
        <f t="shared" si="4"/>
        <v>258498</v>
      </c>
      <c r="G75" s="4">
        <f t="shared" si="5"/>
        <v>32312.25</v>
      </c>
    </row>
    <row r="76" spans="1:7" x14ac:dyDescent="0.25">
      <c r="A76" s="5" t="s">
        <v>501</v>
      </c>
      <c r="B76" s="5" t="s">
        <v>429</v>
      </c>
      <c r="C76" s="5">
        <v>3</v>
      </c>
      <c r="D76" s="4">
        <v>251780.33000000002</v>
      </c>
      <c r="E76" s="4">
        <v>0</v>
      </c>
      <c r="F76" s="4">
        <f t="shared" si="4"/>
        <v>251780.33000000002</v>
      </c>
      <c r="G76" s="4">
        <f t="shared" si="5"/>
        <v>83926.776666666672</v>
      </c>
    </row>
    <row r="77" spans="1:7" x14ac:dyDescent="0.25">
      <c r="A77" s="5" t="s">
        <v>502</v>
      </c>
      <c r="B77" s="5" t="s">
        <v>429</v>
      </c>
      <c r="C77" s="5">
        <v>1</v>
      </c>
      <c r="D77" s="4">
        <v>0</v>
      </c>
      <c r="E77" s="4">
        <v>250000</v>
      </c>
      <c r="F77" s="4">
        <f t="shared" si="4"/>
        <v>250000</v>
      </c>
      <c r="G77" s="4">
        <f t="shared" si="5"/>
        <v>250000</v>
      </c>
    </row>
    <row r="78" spans="1:7" x14ac:dyDescent="0.25">
      <c r="A78" s="5" t="s">
        <v>503</v>
      </c>
      <c r="B78" s="5" t="s">
        <v>429</v>
      </c>
      <c r="C78" s="5">
        <v>8</v>
      </c>
      <c r="D78" s="4">
        <v>231886.08000000002</v>
      </c>
      <c r="E78" s="4">
        <v>0</v>
      </c>
      <c r="F78" s="4">
        <f t="shared" si="4"/>
        <v>231886.08000000002</v>
      </c>
      <c r="G78" s="4">
        <f t="shared" si="5"/>
        <v>28985.760000000002</v>
      </c>
    </row>
    <row r="79" spans="1:7" x14ac:dyDescent="0.25">
      <c r="A79" s="5" t="s">
        <v>504</v>
      </c>
      <c r="B79" s="5" t="s">
        <v>429</v>
      </c>
      <c r="C79" s="5">
        <v>3</v>
      </c>
      <c r="D79" s="4">
        <v>229935.67</v>
      </c>
      <c r="E79" s="4">
        <v>0</v>
      </c>
      <c r="F79" s="4">
        <f t="shared" si="4"/>
        <v>229935.67</v>
      </c>
      <c r="G79" s="4">
        <f t="shared" si="5"/>
        <v>76645.223333333342</v>
      </c>
    </row>
    <row r="80" spans="1:7" x14ac:dyDescent="0.25">
      <c r="A80" s="5" t="s">
        <v>505</v>
      </c>
      <c r="B80" s="5" t="s">
        <v>429</v>
      </c>
      <c r="C80" s="5">
        <v>3</v>
      </c>
      <c r="D80" s="4">
        <v>227526.95</v>
      </c>
      <c r="E80" s="4">
        <v>0</v>
      </c>
      <c r="F80" s="4">
        <f t="shared" si="4"/>
        <v>227526.95</v>
      </c>
      <c r="G80" s="4">
        <f t="shared" si="5"/>
        <v>75842.316666666666</v>
      </c>
    </row>
    <row r="81" spans="1:7" x14ac:dyDescent="0.25">
      <c r="A81" s="5" t="s">
        <v>506</v>
      </c>
      <c r="B81" s="5" t="s">
        <v>429</v>
      </c>
      <c r="C81" s="5">
        <v>5</v>
      </c>
      <c r="D81" s="4">
        <v>218518</v>
      </c>
      <c r="E81" s="4">
        <v>0</v>
      </c>
      <c r="F81" s="4">
        <f t="shared" si="4"/>
        <v>218518</v>
      </c>
      <c r="G81" s="4">
        <f t="shared" si="5"/>
        <v>43703.6</v>
      </c>
    </row>
    <row r="82" spans="1:7" x14ac:dyDescent="0.25">
      <c r="A82" s="5" t="s">
        <v>507</v>
      </c>
      <c r="B82" s="5" t="s">
        <v>429</v>
      </c>
      <c r="C82" s="5">
        <v>7</v>
      </c>
      <c r="D82" s="4">
        <v>217950.03000000003</v>
      </c>
      <c r="E82" s="4">
        <v>0</v>
      </c>
      <c r="F82" s="4">
        <f t="shared" si="4"/>
        <v>217950.03000000003</v>
      </c>
      <c r="G82" s="4">
        <f t="shared" si="5"/>
        <v>31135.718571428577</v>
      </c>
    </row>
    <row r="83" spans="1:7" x14ac:dyDescent="0.25">
      <c r="A83" s="5" t="s">
        <v>508</v>
      </c>
      <c r="B83" s="5" t="s">
        <v>429</v>
      </c>
      <c r="C83" s="5">
        <v>3</v>
      </c>
      <c r="D83" s="4">
        <v>207270.37</v>
      </c>
      <c r="E83" s="4">
        <v>0</v>
      </c>
      <c r="F83" s="4">
        <f t="shared" si="4"/>
        <v>207270.37</v>
      </c>
      <c r="G83" s="4">
        <f t="shared" si="5"/>
        <v>69090.123333333337</v>
      </c>
    </row>
    <row r="84" spans="1:7" x14ac:dyDescent="0.25">
      <c r="A84" s="5" t="s">
        <v>509</v>
      </c>
      <c r="B84" s="5" t="s">
        <v>429</v>
      </c>
      <c r="C84" s="5">
        <v>3</v>
      </c>
      <c r="D84" s="4">
        <v>179494.41</v>
      </c>
      <c r="E84" s="4">
        <v>0</v>
      </c>
      <c r="F84" s="4">
        <f t="shared" si="4"/>
        <v>179494.41</v>
      </c>
      <c r="G84" s="4">
        <f t="shared" si="5"/>
        <v>59831.47</v>
      </c>
    </row>
    <row r="85" spans="1:7" x14ac:dyDescent="0.25">
      <c r="A85" s="5" t="s">
        <v>510</v>
      </c>
      <c r="B85" s="5" t="s">
        <v>429</v>
      </c>
      <c r="C85" s="5">
        <v>1</v>
      </c>
      <c r="D85" s="4">
        <v>164400</v>
      </c>
      <c r="E85" s="4">
        <v>0</v>
      </c>
      <c r="F85" s="4">
        <f t="shared" si="4"/>
        <v>164400</v>
      </c>
      <c r="G85" s="4">
        <f t="shared" si="5"/>
        <v>164400</v>
      </c>
    </row>
    <row r="86" spans="1:7" x14ac:dyDescent="0.25">
      <c r="A86" s="5" t="s">
        <v>511</v>
      </c>
      <c r="B86" s="5" t="s">
        <v>429</v>
      </c>
      <c r="C86" s="5">
        <v>4</v>
      </c>
      <c r="D86" s="4">
        <v>160009.5</v>
      </c>
      <c r="E86" s="4">
        <v>0</v>
      </c>
      <c r="F86" s="4">
        <f t="shared" si="4"/>
        <v>160009.5</v>
      </c>
      <c r="G86" s="4">
        <f t="shared" si="5"/>
        <v>40002.375</v>
      </c>
    </row>
    <row r="87" spans="1:7" x14ac:dyDescent="0.25">
      <c r="A87" s="5" t="s">
        <v>512</v>
      </c>
      <c r="B87" s="5" t="s">
        <v>429</v>
      </c>
      <c r="C87" s="5">
        <v>4</v>
      </c>
      <c r="D87" s="4">
        <v>157367.1</v>
      </c>
      <c r="E87" s="4">
        <v>0</v>
      </c>
      <c r="F87" s="4">
        <f t="shared" si="4"/>
        <v>157367.1</v>
      </c>
      <c r="G87" s="4">
        <f t="shared" si="5"/>
        <v>39341.775000000001</v>
      </c>
    </row>
    <row r="88" spans="1:7" x14ac:dyDescent="0.25">
      <c r="A88" s="5" t="s">
        <v>513</v>
      </c>
      <c r="B88" s="5" t="s">
        <v>429</v>
      </c>
      <c r="C88" s="5">
        <v>5</v>
      </c>
      <c r="D88" s="4">
        <v>156661.70000000001</v>
      </c>
      <c r="E88" s="4">
        <v>0</v>
      </c>
      <c r="F88" s="4">
        <f t="shared" si="4"/>
        <v>156661.70000000001</v>
      </c>
      <c r="G88" s="4">
        <f t="shared" si="5"/>
        <v>31332.340000000004</v>
      </c>
    </row>
    <row r="89" spans="1:7" x14ac:dyDescent="0.25">
      <c r="A89" s="5" t="s">
        <v>514</v>
      </c>
      <c r="B89" s="5" t="s">
        <v>429</v>
      </c>
      <c r="C89" s="5">
        <v>3</v>
      </c>
      <c r="D89" s="4">
        <v>153998.99</v>
      </c>
      <c r="E89" s="4">
        <v>0</v>
      </c>
      <c r="F89" s="4">
        <f t="shared" si="4"/>
        <v>153998.99</v>
      </c>
      <c r="G89" s="4">
        <f t="shared" si="5"/>
        <v>51332.996666666666</v>
      </c>
    </row>
    <row r="90" spans="1:7" x14ac:dyDescent="0.25">
      <c r="A90" s="5" t="s">
        <v>515</v>
      </c>
      <c r="B90" s="5" t="s">
        <v>429</v>
      </c>
      <c r="C90" s="5">
        <v>11</v>
      </c>
      <c r="D90" s="4">
        <v>149110.51</v>
      </c>
      <c r="E90" s="4">
        <v>0</v>
      </c>
      <c r="F90" s="4">
        <f t="shared" si="4"/>
        <v>149110.51</v>
      </c>
      <c r="G90" s="4">
        <f t="shared" si="5"/>
        <v>13555.50090909091</v>
      </c>
    </row>
    <row r="91" spans="1:7" x14ac:dyDescent="0.25">
      <c r="A91" s="5" t="s">
        <v>516</v>
      </c>
      <c r="B91" s="5" t="s">
        <v>429</v>
      </c>
      <c r="C91" s="5">
        <v>3</v>
      </c>
      <c r="D91" s="4">
        <v>143675</v>
      </c>
      <c r="E91" s="4">
        <v>0</v>
      </c>
      <c r="F91" s="4">
        <f t="shared" si="4"/>
        <v>143675</v>
      </c>
      <c r="G91" s="4">
        <f t="shared" si="5"/>
        <v>47891.666666666664</v>
      </c>
    </row>
    <row r="92" spans="1:7" x14ac:dyDescent="0.25">
      <c r="A92" s="5" t="s">
        <v>517</v>
      </c>
      <c r="B92" s="5" t="s">
        <v>429</v>
      </c>
      <c r="C92" s="5">
        <v>4</v>
      </c>
      <c r="D92" s="4">
        <v>133316.13</v>
      </c>
      <c r="E92" s="4">
        <v>0</v>
      </c>
      <c r="F92" s="4">
        <f t="shared" si="4"/>
        <v>133316.13</v>
      </c>
      <c r="G92" s="4">
        <f t="shared" si="5"/>
        <v>33329.032500000001</v>
      </c>
    </row>
    <row r="93" spans="1:7" x14ac:dyDescent="0.25">
      <c r="A93" s="5" t="s">
        <v>518</v>
      </c>
      <c r="B93" s="5" t="s">
        <v>429</v>
      </c>
      <c r="C93" s="5">
        <v>4</v>
      </c>
      <c r="D93" s="4">
        <v>127041.51999999999</v>
      </c>
      <c r="E93" s="4">
        <v>0</v>
      </c>
      <c r="F93" s="4">
        <f t="shared" si="4"/>
        <v>127041.51999999999</v>
      </c>
      <c r="G93" s="4">
        <f t="shared" si="5"/>
        <v>31760.379999999997</v>
      </c>
    </row>
    <row r="94" spans="1:7" x14ac:dyDescent="0.25">
      <c r="A94" s="5" t="s">
        <v>519</v>
      </c>
      <c r="B94" s="5" t="s">
        <v>429</v>
      </c>
      <c r="C94" s="5">
        <v>4</v>
      </c>
      <c r="D94" s="4">
        <v>126885.5</v>
      </c>
      <c r="E94" s="4">
        <v>0</v>
      </c>
      <c r="F94" s="4">
        <f t="shared" si="4"/>
        <v>126885.5</v>
      </c>
      <c r="G94" s="4">
        <f t="shared" si="5"/>
        <v>31721.375</v>
      </c>
    </row>
    <row r="95" spans="1:7" x14ac:dyDescent="0.25">
      <c r="A95" s="5" t="s">
        <v>520</v>
      </c>
      <c r="B95" s="5" t="s">
        <v>429</v>
      </c>
      <c r="C95" s="5">
        <v>1</v>
      </c>
      <c r="D95" s="4">
        <v>118423.2</v>
      </c>
      <c r="E95" s="4">
        <v>0</v>
      </c>
      <c r="F95" s="4">
        <f t="shared" si="4"/>
        <v>118423.2</v>
      </c>
      <c r="G95" s="4">
        <f t="shared" si="5"/>
        <v>118423.2</v>
      </c>
    </row>
    <row r="96" spans="1:7" x14ac:dyDescent="0.25">
      <c r="A96" s="5" t="s">
        <v>521</v>
      </c>
      <c r="B96" s="5" t="s">
        <v>429</v>
      </c>
      <c r="C96" s="5">
        <v>3</v>
      </c>
      <c r="D96" s="4">
        <v>112242.67</v>
      </c>
      <c r="E96" s="4">
        <v>0</v>
      </c>
      <c r="F96" s="4">
        <f t="shared" si="4"/>
        <v>112242.67</v>
      </c>
      <c r="G96" s="4">
        <f t="shared" si="5"/>
        <v>37414.223333333335</v>
      </c>
    </row>
    <row r="97" spans="1:7" x14ac:dyDescent="0.25">
      <c r="A97" s="5" t="s">
        <v>522</v>
      </c>
      <c r="B97" s="5" t="s">
        <v>429</v>
      </c>
      <c r="C97" s="5">
        <v>4</v>
      </c>
      <c r="D97" s="4">
        <v>109737.47</v>
      </c>
      <c r="E97" s="4">
        <v>0</v>
      </c>
      <c r="F97" s="4">
        <f t="shared" si="4"/>
        <v>109737.47</v>
      </c>
      <c r="G97" s="4">
        <f t="shared" si="5"/>
        <v>27434.3675</v>
      </c>
    </row>
    <row r="98" spans="1:7" x14ac:dyDescent="0.25">
      <c r="A98" s="5" t="s">
        <v>523</v>
      </c>
      <c r="B98" s="5" t="s">
        <v>429</v>
      </c>
      <c r="C98" s="5">
        <v>1</v>
      </c>
      <c r="D98" s="4">
        <v>99480</v>
      </c>
      <c r="E98" s="4">
        <v>0</v>
      </c>
      <c r="F98" s="4">
        <f t="shared" si="4"/>
        <v>99480</v>
      </c>
      <c r="G98" s="4">
        <f t="shared" si="5"/>
        <v>99480</v>
      </c>
    </row>
    <row r="99" spans="1:7" x14ac:dyDescent="0.25">
      <c r="A99" s="5" t="s">
        <v>524</v>
      </c>
      <c r="B99" s="5" t="s">
        <v>429</v>
      </c>
      <c r="C99" s="5">
        <v>3</v>
      </c>
      <c r="D99" s="4">
        <v>95731.89</v>
      </c>
      <c r="E99" s="4">
        <v>0</v>
      </c>
      <c r="F99" s="4">
        <f t="shared" si="4"/>
        <v>95731.89</v>
      </c>
      <c r="G99" s="4">
        <f t="shared" si="5"/>
        <v>31910.63</v>
      </c>
    </row>
    <row r="100" spans="1:7" x14ac:dyDescent="0.25">
      <c r="A100" s="5" t="s">
        <v>525</v>
      </c>
      <c r="B100" s="5" t="s">
        <v>429</v>
      </c>
      <c r="C100" s="5">
        <v>1</v>
      </c>
      <c r="D100" s="4">
        <v>91687.56</v>
      </c>
      <c r="E100" s="4">
        <v>0</v>
      </c>
      <c r="F100" s="4">
        <f t="shared" ref="F100:F125" si="6">E100+D100</f>
        <v>91687.56</v>
      </c>
      <c r="G100" s="4">
        <f t="shared" ref="G100:G125" si="7">F100/C100</f>
        <v>91687.56</v>
      </c>
    </row>
    <row r="101" spans="1:7" x14ac:dyDescent="0.25">
      <c r="A101" s="5" t="s">
        <v>526</v>
      </c>
      <c r="B101" s="5" t="s">
        <v>429</v>
      </c>
      <c r="C101" s="5">
        <v>12</v>
      </c>
      <c r="D101" s="4">
        <v>87390.28</v>
      </c>
      <c r="E101" s="4">
        <v>0</v>
      </c>
      <c r="F101" s="4">
        <f t="shared" si="6"/>
        <v>87390.28</v>
      </c>
      <c r="G101" s="4">
        <f t="shared" si="7"/>
        <v>7282.5233333333335</v>
      </c>
    </row>
    <row r="102" spans="1:7" x14ac:dyDescent="0.25">
      <c r="A102" s="5" t="s">
        <v>527</v>
      </c>
      <c r="B102" s="5" t="s">
        <v>429</v>
      </c>
      <c r="C102" s="5">
        <v>4</v>
      </c>
      <c r="D102" s="4">
        <v>86262.18</v>
      </c>
      <c r="E102" s="4">
        <v>0</v>
      </c>
      <c r="F102" s="4">
        <f t="shared" si="6"/>
        <v>86262.18</v>
      </c>
      <c r="G102" s="4">
        <f t="shared" si="7"/>
        <v>21565.544999999998</v>
      </c>
    </row>
    <row r="103" spans="1:7" x14ac:dyDescent="0.25">
      <c r="A103" s="5" t="s">
        <v>528</v>
      </c>
      <c r="B103" s="5" t="s">
        <v>429</v>
      </c>
      <c r="C103" s="5">
        <v>3</v>
      </c>
      <c r="D103" s="4">
        <v>84143</v>
      </c>
      <c r="E103" s="4">
        <v>0</v>
      </c>
      <c r="F103" s="4">
        <f t="shared" si="6"/>
        <v>84143</v>
      </c>
      <c r="G103" s="4">
        <f t="shared" si="7"/>
        <v>28047.666666666668</v>
      </c>
    </row>
    <row r="104" spans="1:7" x14ac:dyDescent="0.25">
      <c r="A104" s="5" t="s">
        <v>529</v>
      </c>
      <c r="B104" s="5" t="s">
        <v>429</v>
      </c>
      <c r="C104" s="5">
        <v>5</v>
      </c>
      <c r="D104" s="4">
        <v>59438</v>
      </c>
      <c r="E104" s="4">
        <v>18000</v>
      </c>
      <c r="F104" s="4">
        <f t="shared" si="6"/>
        <v>77438</v>
      </c>
      <c r="G104" s="4">
        <f t="shared" si="7"/>
        <v>15487.6</v>
      </c>
    </row>
    <row r="105" spans="1:7" x14ac:dyDescent="0.25">
      <c r="A105" s="5" t="s">
        <v>530</v>
      </c>
      <c r="B105" s="5" t="s">
        <v>429</v>
      </c>
      <c r="C105" s="5">
        <v>1</v>
      </c>
      <c r="D105" s="4">
        <v>74500</v>
      </c>
      <c r="E105" s="4">
        <v>0</v>
      </c>
      <c r="F105" s="4">
        <f t="shared" si="6"/>
        <v>74500</v>
      </c>
      <c r="G105" s="4">
        <f t="shared" si="7"/>
        <v>74500</v>
      </c>
    </row>
    <row r="106" spans="1:7" x14ac:dyDescent="0.25">
      <c r="A106" s="5" t="s">
        <v>531</v>
      </c>
      <c r="B106" s="5" t="s">
        <v>429</v>
      </c>
      <c r="C106" s="5">
        <v>2</v>
      </c>
      <c r="D106" s="4">
        <v>67100</v>
      </c>
      <c r="E106" s="4">
        <v>0</v>
      </c>
      <c r="F106" s="4">
        <f t="shared" si="6"/>
        <v>67100</v>
      </c>
      <c r="G106" s="4">
        <f t="shared" si="7"/>
        <v>33550</v>
      </c>
    </row>
    <row r="107" spans="1:7" x14ac:dyDescent="0.25">
      <c r="A107" s="5" t="s">
        <v>532</v>
      </c>
      <c r="B107" s="5" t="s">
        <v>429</v>
      </c>
      <c r="C107" s="5">
        <v>3</v>
      </c>
      <c r="D107" s="4">
        <v>55996.18</v>
      </c>
      <c r="E107" s="4">
        <v>0</v>
      </c>
      <c r="F107" s="4">
        <f t="shared" si="6"/>
        <v>55996.18</v>
      </c>
      <c r="G107" s="4">
        <f t="shared" si="7"/>
        <v>18665.393333333333</v>
      </c>
    </row>
    <row r="108" spans="1:7" x14ac:dyDescent="0.25">
      <c r="A108" s="5" t="s">
        <v>533</v>
      </c>
      <c r="B108" s="5" t="s">
        <v>429</v>
      </c>
      <c r="C108" s="5">
        <v>2</v>
      </c>
      <c r="D108" s="4">
        <v>55954</v>
      </c>
      <c r="E108" s="4">
        <v>0</v>
      </c>
      <c r="F108" s="4">
        <f t="shared" si="6"/>
        <v>55954</v>
      </c>
      <c r="G108" s="4">
        <f t="shared" si="7"/>
        <v>27977</v>
      </c>
    </row>
    <row r="109" spans="1:7" x14ac:dyDescent="0.25">
      <c r="A109" s="5" t="s">
        <v>534</v>
      </c>
      <c r="B109" s="5" t="s">
        <v>429</v>
      </c>
      <c r="C109" s="5">
        <v>3</v>
      </c>
      <c r="D109" s="4">
        <v>52715.31</v>
      </c>
      <c r="E109" s="4">
        <v>0</v>
      </c>
      <c r="F109" s="4">
        <f t="shared" si="6"/>
        <v>52715.31</v>
      </c>
      <c r="G109" s="4">
        <f t="shared" si="7"/>
        <v>17571.77</v>
      </c>
    </row>
    <row r="110" spans="1:7" x14ac:dyDescent="0.25">
      <c r="A110" s="5" t="s">
        <v>535</v>
      </c>
      <c r="B110" s="5" t="s">
        <v>429</v>
      </c>
      <c r="C110" s="5">
        <v>1</v>
      </c>
      <c r="D110" s="4">
        <v>44900</v>
      </c>
      <c r="E110" s="4">
        <v>0</v>
      </c>
      <c r="F110" s="4">
        <f t="shared" si="6"/>
        <v>44900</v>
      </c>
      <c r="G110" s="4">
        <f t="shared" si="7"/>
        <v>44900</v>
      </c>
    </row>
    <row r="111" spans="1:7" x14ac:dyDescent="0.25">
      <c r="A111" s="5" t="s">
        <v>536</v>
      </c>
      <c r="B111" s="5" t="s">
        <v>429</v>
      </c>
      <c r="C111" s="5">
        <v>1</v>
      </c>
      <c r="D111" s="4">
        <v>38107</v>
      </c>
      <c r="E111" s="4">
        <v>0</v>
      </c>
      <c r="F111" s="4">
        <f t="shared" si="6"/>
        <v>38107</v>
      </c>
      <c r="G111" s="4">
        <f t="shared" si="7"/>
        <v>38107</v>
      </c>
    </row>
    <row r="112" spans="1:7" x14ac:dyDescent="0.25">
      <c r="A112" s="5" t="s">
        <v>537</v>
      </c>
      <c r="B112" s="5" t="s">
        <v>429</v>
      </c>
      <c r="C112" s="5">
        <v>1</v>
      </c>
      <c r="D112" s="4">
        <v>37926.910000000003</v>
      </c>
      <c r="E112" s="4">
        <v>0</v>
      </c>
      <c r="F112" s="4">
        <f t="shared" si="6"/>
        <v>37926.910000000003</v>
      </c>
      <c r="G112" s="4">
        <f t="shared" si="7"/>
        <v>37926.910000000003</v>
      </c>
    </row>
    <row r="113" spans="1:7" x14ac:dyDescent="0.25">
      <c r="A113" s="5" t="s">
        <v>538</v>
      </c>
      <c r="B113" s="5" t="s">
        <v>429</v>
      </c>
      <c r="C113" s="5">
        <v>1</v>
      </c>
      <c r="D113" s="4">
        <v>35230</v>
      </c>
      <c r="E113" s="4">
        <v>0</v>
      </c>
      <c r="F113" s="4">
        <f t="shared" si="6"/>
        <v>35230</v>
      </c>
      <c r="G113" s="4">
        <f t="shared" si="7"/>
        <v>35230</v>
      </c>
    </row>
    <row r="114" spans="1:7" x14ac:dyDescent="0.25">
      <c r="A114" s="5" t="s">
        <v>539</v>
      </c>
      <c r="B114" s="5" t="s">
        <v>429</v>
      </c>
      <c r="C114" s="5">
        <v>1</v>
      </c>
      <c r="D114" s="4">
        <v>34955</v>
      </c>
      <c r="E114" s="4">
        <v>0</v>
      </c>
      <c r="F114" s="4">
        <f t="shared" si="6"/>
        <v>34955</v>
      </c>
      <c r="G114" s="4">
        <f t="shared" si="7"/>
        <v>34955</v>
      </c>
    </row>
    <row r="115" spans="1:7" x14ac:dyDescent="0.25">
      <c r="A115" s="5" t="s">
        <v>540</v>
      </c>
      <c r="B115" s="5" t="s">
        <v>429</v>
      </c>
      <c r="C115" s="5">
        <v>2</v>
      </c>
      <c r="D115" s="4">
        <v>31800</v>
      </c>
      <c r="E115" s="4">
        <v>0</v>
      </c>
      <c r="F115" s="4">
        <f t="shared" si="6"/>
        <v>31800</v>
      </c>
      <c r="G115" s="4">
        <f t="shared" si="7"/>
        <v>15900</v>
      </c>
    </row>
    <row r="116" spans="1:7" x14ac:dyDescent="0.25">
      <c r="A116" s="5" t="s">
        <v>541</v>
      </c>
      <c r="B116" s="5" t="s">
        <v>429</v>
      </c>
      <c r="C116" s="5">
        <v>1</v>
      </c>
      <c r="D116" s="4">
        <v>31497</v>
      </c>
      <c r="E116" s="4">
        <v>0</v>
      </c>
      <c r="F116" s="4">
        <f t="shared" si="6"/>
        <v>31497</v>
      </c>
      <c r="G116" s="4">
        <f t="shared" si="7"/>
        <v>31497</v>
      </c>
    </row>
    <row r="117" spans="1:7" x14ac:dyDescent="0.25">
      <c r="A117" s="5" t="s">
        <v>542</v>
      </c>
      <c r="B117" s="5" t="s">
        <v>429</v>
      </c>
      <c r="C117" s="5">
        <v>2</v>
      </c>
      <c r="D117" s="4">
        <v>29195.25</v>
      </c>
      <c r="E117" s="4">
        <v>0</v>
      </c>
      <c r="F117" s="4">
        <f t="shared" si="6"/>
        <v>29195.25</v>
      </c>
      <c r="G117" s="4">
        <f t="shared" si="7"/>
        <v>14597.625</v>
      </c>
    </row>
    <row r="118" spans="1:7" x14ac:dyDescent="0.25">
      <c r="A118" s="5" t="s">
        <v>543</v>
      </c>
      <c r="B118" s="5" t="s">
        <v>429</v>
      </c>
      <c r="C118" s="5">
        <v>2</v>
      </c>
      <c r="D118" s="4">
        <v>26611.71</v>
      </c>
      <c r="E118" s="4">
        <v>0</v>
      </c>
      <c r="F118" s="4">
        <f t="shared" si="6"/>
        <v>26611.71</v>
      </c>
      <c r="G118" s="4">
        <f t="shared" si="7"/>
        <v>13305.855</v>
      </c>
    </row>
    <row r="119" spans="1:7" x14ac:dyDescent="0.25">
      <c r="A119" s="5" t="s">
        <v>544</v>
      </c>
      <c r="B119" s="5" t="s">
        <v>429</v>
      </c>
      <c r="C119" s="5">
        <v>1</v>
      </c>
      <c r="D119" s="4">
        <v>23270</v>
      </c>
      <c r="E119" s="4">
        <v>0</v>
      </c>
      <c r="F119" s="4">
        <f t="shared" si="6"/>
        <v>23270</v>
      </c>
      <c r="G119" s="4">
        <f t="shared" si="7"/>
        <v>23270</v>
      </c>
    </row>
    <row r="120" spans="1:7" x14ac:dyDescent="0.25">
      <c r="A120" s="5" t="s">
        <v>545</v>
      </c>
      <c r="B120" s="5" t="s">
        <v>429</v>
      </c>
      <c r="C120" s="5">
        <v>2</v>
      </c>
      <c r="D120" s="4">
        <v>21740</v>
      </c>
      <c r="E120" s="4">
        <v>0</v>
      </c>
      <c r="F120" s="4">
        <f t="shared" si="6"/>
        <v>21740</v>
      </c>
      <c r="G120" s="4">
        <f t="shared" si="7"/>
        <v>10870</v>
      </c>
    </row>
    <row r="121" spans="1:7" x14ac:dyDescent="0.25">
      <c r="A121" s="5" t="s">
        <v>546</v>
      </c>
      <c r="B121" s="5" t="s">
        <v>429</v>
      </c>
      <c r="C121" s="5">
        <v>1</v>
      </c>
      <c r="D121" s="4">
        <v>16960</v>
      </c>
      <c r="E121" s="4">
        <v>0</v>
      </c>
      <c r="F121" s="4">
        <f t="shared" si="6"/>
        <v>16960</v>
      </c>
      <c r="G121" s="4">
        <f t="shared" si="7"/>
        <v>16960</v>
      </c>
    </row>
    <row r="122" spans="1:7" x14ac:dyDescent="0.25">
      <c r="A122" s="5" t="s">
        <v>547</v>
      </c>
      <c r="B122" s="5" t="s">
        <v>429</v>
      </c>
      <c r="C122" s="5">
        <v>1</v>
      </c>
      <c r="D122" s="4">
        <v>11250</v>
      </c>
      <c r="E122" s="4">
        <v>0</v>
      </c>
      <c r="F122" s="4">
        <f t="shared" si="6"/>
        <v>11250</v>
      </c>
      <c r="G122" s="4">
        <f t="shared" si="7"/>
        <v>11250</v>
      </c>
    </row>
    <row r="123" spans="1:7" x14ac:dyDescent="0.25">
      <c r="A123" s="5" t="s">
        <v>548</v>
      </c>
      <c r="B123" s="5" t="s">
        <v>429</v>
      </c>
      <c r="C123" s="5">
        <v>1</v>
      </c>
      <c r="D123" s="4">
        <v>5110</v>
      </c>
      <c r="E123" s="4">
        <v>0</v>
      </c>
      <c r="F123" s="4">
        <f t="shared" si="6"/>
        <v>5110</v>
      </c>
      <c r="G123" s="4">
        <f t="shared" si="7"/>
        <v>5110</v>
      </c>
    </row>
    <row r="124" spans="1:7" x14ac:dyDescent="0.25">
      <c r="A124" s="5" t="s">
        <v>549</v>
      </c>
      <c r="B124" s="5" t="s">
        <v>429</v>
      </c>
      <c r="C124" s="5">
        <v>1</v>
      </c>
      <c r="D124" s="4">
        <v>4500</v>
      </c>
      <c r="E124" s="4">
        <v>0</v>
      </c>
      <c r="F124" s="4">
        <f t="shared" si="6"/>
        <v>4500</v>
      </c>
      <c r="G124" s="4">
        <f t="shared" si="7"/>
        <v>4500</v>
      </c>
    </row>
    <row r="125" spans="1:7" x14ac:dyDescent="0.25">
      <c r="A125" s="5" t="s">
        <v>550</v>
      </c>
      <c r="B125" s="5" t="s">
        <v>429</v>
      </c>
      <c r="C125" s="5">
        <v>1</v>
      </c>
      <c r="D125" s="4">
        <v>203</v>
      </c>
      <c r="E125" s="4">
        <v>0</v>
      </c>
      <c r="F125" s="4">
        <f t="shared" si="6"/>
        <v>203</v>
      </c>
      <c r="G125" s="4">
        <f t="shared" si="7"/>
        <v>203</v>
      </c>
    </row>
    <row r="127" spans="1:7" ht="135" x14ac:dyDescent="0.25">
      <c r="A127" s="20" t="s">
        <v>562</v>
      </c>
      <c r="B127" s="20" t="s">
        <v>2</v>
      </c>
      <c r="C127" s="20" t="s">
        <v>563</v>
      </c>
      <c r="D127" s="20" t="s">
        <v>560</v>
      </c>
    </row>
    <row r="128" spans="1:7" x14ac:dyDescent="0.25">
      <c r="A128" s="3">
        <v>1</v>
      </c>
      <c r="B128" s="4">
        <v>278616204</v>
      </c>
      <c r="C128" s="5">
        <v>122</v>
      </c>
      <c r="D128" s="3">
        <v>1</v>
      </c>
    </row>
    <row r="129" spans="1:4" x14ac:dyDescent="0.25">
      <c r="A129" s="3">
        <v>0.9</v>
      </c>
      <c r="B129" s="4">
        <f>B128*90/100</f>
        <v>250754583.59999999</v>
      </c>
      <c r="C129" s="5">
        <v>32</v>
      </c>
      <c r="D129" s="8">
        <f t="shared" ref="D129:D137" si="8">C129/$C$128</f>
        <v>0.26229508196721313</v>
      </c>
    </row>
    <row r="130" spans="1:4" x14ac:dyDescent="0.25">
      <c r="A130" s="3">
        <v>0.8</v>
      </c>
      <c r="B130" s="4">
        <f>B128*80/100</f>
        <v>222892963.19999999</v>
      </c>
      <c r="C130" s="5">
        <v>19</v>
      </c>
      <c r="D130" s="8">
        <f t="shared" si="8"/>
        <v>0.15573770491803279</v>
      </c>
    </row>
    <row r="131" spans="1:4" x14ac:dyDescent="0.25">
      <c r="A131" s="3">
        <v>0.7</v>
      </c>
      <c r="B131" s="4">
        <f>B128*70/100</f>
        <v>195031342.80000001</v>
      </c>
      <c r="C131" s="5">
        <v>12</v>
      </c>
      <c r="D131" s="8">
        <f t="shared" si="8"/>
        <v>9.8360655737704916E-2</v>
      </c>
    </row>
    <row r="132" spans="1:4" x14ac:dyDescent="0.25">
      <c r="A132" s="3">
        <v>0.6</v>
      </c>
      <c r="B132" s="4">
        <f>B128*60/100</f>
        <v>167169722.40000001</v>
      </c>
      <c r="C132" s="5">
        <v>8</v>
      </c>
      <c r="D132" s="8">
        <f t="shared" si="8"/>
        <v>6.5573770491803282E-2</v>
      </c>
    </row>
    <row r="133" spans="1:4" x14ac:dyDescent="0.25">
      <c r="A133" s="3">
        <v>0.5</v>
      </c>
      <c r="B133" s="4">
        <f>B128*50/100</f>
        <v>139308102</v>
      </c>
      <c r="C133" s="5">
        <v>6</v>
      </c>
      <c r="D133" s="8">
        <f t="shared" si="8"/>
        <v>4.9180327868852458E-2</v>
      </c>
    </row>
    <row r="134" spans="1:4" x14ac:dyDescent="0.25">
      <c r="A134" s="3">
        <v>0.4</v>
      </c>
      <c r="B134" s="4">
        <f>B128*40/100</f>
        <v>111446481.59999999</v>
      </c>
      <c r="C134" s="5">
        <v>4</v>
      </c>
      <c r="D134" s="8">
        <f t="shared" si="8"/>
        <v>3.2786885245901641E-2</v>
      </c>
    </row>
    <row r="135" spans="1:4" x14ac:dyDescent="0.25">
      <c r="A135" s="3">
        <v>0.3</v>
      </c>
      <c r="B135" s="4">
        <f>B128*30/100</f>
        <v>83584861.200000003</v>
      </c>
      <c r="C135" s="5">
        <v>3</v>
      </c>
      <c r="D135" s="8">
        <f t="shared" si="8"/>
        <v>2.4590163934426229E-2</v>
      </c>
    </row>
    <row r="136" spans="1:4" x14ac:dyDescent="0.25">
      <c r="A136" s="3">
        <v>0.2</v>
      </c>
      <c r="B136" s="4">
        <f>B128*20/100</f>
        <v>55723240.799999997</v>
      </c>
      <c r="C136" s="5">
        <v>2</v>
      </c>
      <c r="D136" s="8">
        <f t="shared" si="8"/>
        <v>1.6393442622950821E-2</v>
      </c>
    </row>
    <row r="137" spans="1:4" x14ac:dyDescent="0.25">
      <c r="A137" s="3">
        <v>0.1</v>
      </c>
      <c r="B137" s="4">
        <f>B128*10/100</f>
        <v>27861620.399999999</v>
      </c>
      <c r="C137" s="5">
        <v>1</v>
      </c>
      <c r="D137" s="8">
        <f t="shared" si="8"/>
        <v>8.1967213114754103E-3</v>
      </c>
    </row>
  </sheetData>
  <pageMargins left="0.70866141732283472" right="0.70866141732283472"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DB5D-104F-44D5-AF3D-DADDD530572B}">
  <dimension ref="A1:G67"/>
  <sheetViews>
    <sheetView workbookViewId="0"/>
  </sheetViews>
  <sheetFormatPr defaultColWidth="24.85546875" defaultRowHeight="15" x14ac:dyDescent="0.25"/>
  <cols>
    <col min="2" max="2" width="23.42578125" customWidth="1"/>
    <col min="3" max="3" width="11.7109375" customWidth="1"/>
    <col min="4" max="4" width="12.7109375" customWidth="1"/>
    <col min="5" max="5" width="15" customWidth="1"/>
    <col min="6" max="6" width="16.5703125" customWidth="1"/>
    <col min="7" max="7" width="17.140625" customWidth="1"/>
    <col min="8" max="8" width="8.5703125" customWidth="1"/>
    <col min="11" max="11" width="12.140625" customWidth="1"/>
    <col min="12" max="12" width="11.85546875" customWidth="1"/>
  </cols>
  <sheetData>
    <row r="1" spans="1:7" ht="18.75" x14ac:dyDescent="0.3">
      <c r="A1" s="15" t="s">
        <v>576</v>
      </c>
    </row>
    <row r="3" spans="1:7" x14ac:dyDescent="0.25">
      <c r="A3" s="7" t="s">
        <v>11</v>
      </c>
      <c r="B3" s="7" t="s">
        <v>14</v>
      </c>
      <c r="C3" s="7" t="s">
        <v>12</v>
      </c>
      <c r="D3" s="7" t="s">
        <v>2</v>
      </c>
      <c r="E3" s="7" t="s">
        <v>13</v>
      </c>
      <c r="F3" s="7" t="s">
        <v>0</v>
      </c>
      <c r="G3" s="7" t="s">
        <v>176</v>
      </c>
    </row>
    <row r="4" spans="1:7" x14ac:dyDescent="0.25">
      <c r="A4" s="5" t="s">
        <v>17</v>
      </c>
      <c r="B4" s="5" t="s">
        <v>18</v>
      </c>
      <c r="C4" s="5">
        <v>29</v>
      </c>
      <c r="D4" s="4">
        <v>661714.39</v>
      </c>
      <c r="E4" s="4">
        <v>100000000</v>
      </c>
      <c r="F4" s="4">
        <f t="shared" ref="F4:F35" si="0">D4+E4</f>
        <v>100661714.39</v>
      </c>
      <c r="G4" s="4">
        <f t="shared" ref="G4:G35" si="1">F4/C4</f>
        <v>3471093.5996551723</v>
      </c>
    </row>
    <row r="5" spans="1:7" x14ac:dyDescent="0.25">
      <c r="A5" s="5" t="s">
        <v>19</v>
      </c>
      <c r="B5" s="5" t="s">
        <v>18</v>
      </c>
      <c r="C5" s="5">
        <v>233</v>
      </c>
      <c r="D5" s="4">
        <v>24930292.93999999</v>
      </c>
      <c r="E5" s="4">
        <v>5781698</v>
      </c>
      <c r="F5" s="4">
        <f t="shared" si="0"/>
        <v>30711990.93999999</v>
      </c>
      <c r="G5" s="4">
        <f t="shared" si="1"/>
        <v>131811.11991416305</v>
      </c>
    </row>
    <row r="6" spans="1:7" x14ac:dyDescent="0.25">
      <c r="A6" s="5" t="s">
        <v>20</v>
      </c>
      <c r="B6" s="5" t="s">
        <v>18</v>
      </c>
      <c r="C6" s="5">
        <v>139</v>
      </c>
      <c r="D6" s="4">
        <v>16933660.229999997</v>
      </c>
      <c r="E6" s="4">
        <v>7623739</v>
      </c>
      <c r="F6" s="4">
        <f t="shared" si="0"/>
        <v>24557399.229999997</v>
      </c>
      <c r="G6" s="4">
        <f t="shared" si="1"/>
        <v>176671.93690647479</v>
      </c>
    </row>
    <row r="7" spans="1:7" x14ac:dyDescent="0.25">
      <c r="A7" s="5" t="s">
        <v>21</v>
      </c>
      <c r="B7" s="5" t="s">
        <v>18</v>
      </c>
      <c r="C7" s="5">
        <v>3</v>
      </c>
      <c r="D7" s="4">
        <v>20959.04</v>
      </c>
      <c r="E7" s="4">
        <v>12703800</v>
      </c>
      <c r="F7" s="4">
        <f t="shared" si="0"/>
        <v>12724759.039999999</v>
      </c>
      <c r="G7" s="4">
        <f t="shared" si="1"/>
        <v>4241586.3466666667</v>
      </c>
    </row>
    <row r="8" spans="1:7" x14ac:dyDescent="0.25">
      <c r="A8" s="5" t="s">
        <v>22</v>
      </c>
      <c r="B8" s="5" t="s">
        <v>18</v>
      </c>
      <c r="C8" s="5">
        <v>10</v>
      </c>
      <c r="D8" s="4">
        <v>6827639.4700000007</v>
      </c>
      <c r="E8" s="4">
        <v>5500000</v>
      </c>
      <c r="F8" s="4">
        <f t="shared" si="0"/>
        <v>12327639.470000001</v>
      </c>
      <c r="G8" s="4">
        <f t="shared" si="1"/>
        <v>1232763.9470000002</v>
      </c>
    </row>
    <row r="9" spans="1:7" x14ac:dyDescent="0.25">
      <c r="A9" s="5" t="s">
        <v>23</v>
      </c>
      <c r="B9" s="5" t="s">
        <v>18</v>
      </c>
      <c r="C9" s="5">
        <v>104</v>
      </c>
      <c r="D9" s="4">
        <v>8883409.9100000001</v>
      </c>
      <c r="E9" s="4">
        <v>0</v>
      </c>
      <c r="F9" s="4">
        <f t="shared" si="0"/>
        <v>8883409.9100000001</v>
      </c>
      <c r="G9" s="4">
        <f t="shared" si="1"/>
        <v>85417.402980769228</v>
      </c>
    </row>
    <row r="10" spans="1:7" x14ac:dyDescent="0.25">
      <c r="A10" s="5" t="s">
        <v>24</v>
      </c>
      <c r="B10" s="5" t="s">
        <v>18</v>
      </c>
      <c r="C10" s="5">
        <v>24</v>
      </c>
      <c r="D10" s="4">
        <v>1044778.81</v>
      </c>
      <c r="E10" s="4">
        <v>6932000</v>
      </c>
      <c r="F10" s="4">
        <f t="shared" si="0"/>
        <v>7976778.8100000005</v>
      </c>
      <c r="G10" s="4">
        <f t="shared" si="1"/>
        <v>332365.78375</v>
      </c>
    </row>
    <row r="11" spans="1:7" x14ac:dyDescent="0.25">
      <c r="A11" s="5" t="s">
        <v>25</v>
      </c>
      <c r="B11" s="5" t="s">
        <v>18</v>
      </c>
      <c r="C11" s="5">
        <v>166</v>
      </c>
      <c r="D11" s="4">
        <v>6773605.5699999994</v>
      </c>
      <c r="E11" s="4">
        <v>0</v>
      </c>
      <c r="F11" s="4">
        <f t="shared" si="0"/>
        <v>6773605.5699999994</v>
      </c>
      <c r="G11" s="4">
        <f t="shared" si="1"/>
        <v>40804.852831325297</v>
      </c>
    </row>
    <row r="12" spans="1:7" x14ac:dyDescent="0.25">
      <c r="A12" s="5" t="s">
        <v>26</v>
      </c>
      <c r="B12" s="5" t="s">
        <v>18</v>
      </c>
      <c r="C12" s="5">
        <v>66</v>
      </c>
      <c r="D12" s="4">
        <v>4701329.6099999994</v>
      </c>
      <c r="E12" s="4">
        <v>301880</v>
      </c>
      <c r="F12" s="4">
        <f t="shared" si="0"/>
        <v>5003209.6099999994</v>
      </c>
      <c r="G12" s="4">
        <f t="shared" si="1"/>
        <v>75806.206212121207</v>
      </c>
    </row>
    <row r="13" spans="1:7" x14ac:dyDescent="0.25">
      <c r="A13" s="5" t="s">
        <v>27</v>
      </c>
      <c r="B13" s="5" t="s">
        <v>18</v>
      </c>
      <c r="C13" s="5">
        <v>86</v>
      </c>
      <c r="D13" s="4">
        <v>4431044.5899999989</v>
      </c>
      <c r="E13" s="4">
        <v>0</v>
      </c>
      <c r="F13" s="4">
        <f t="shared" si="0"/>
        <v>4431044.5899999989</v>
      </c>
      <c r="G13" s="4">
        <f t="shared" si="1"/>
        <v>51523.774302325568</v>
      </c>
    </row>
    <row r="14" spans="1:7" x14ac:dyDescent="0.25">
      <c r="A14" s="5" t="s">
        <v>28</v>
      </c>
      <c r="B14" s="5" t="s">
        <v>18</v>
      </c>
      <c r="C14" s="5">
        <v>36</v>
      </c>
      <c r="D14" s="4">
        <v>4241676.01</v>
      </c>
      <c r="E14" s="4">
        <v>0</v>
      </c>
      <c r="F14" s="4">
        <f t="shared" si="0"/>
        <v>4241676.01</v>
      </c>
      <c r="G14" s="4">
        <f t="shared" si="1"/>
        <v>117824.3336111111</v>
      </c>
    </row>
    <row r="15" spans="1:7" x14ac:dyDescent="0.25">
      <c r="A15" s="5" t="s">
        <v>29</v>
      </c>
      <c r="B15" s="5" t="s">
        <v>18</v>
      </c>
      <c r="C15" s="5">
        <v>166</v>
      </c>
      <c r="D15" s="4">
        <v>3546428.43</v>
      </c>
      <c r="E15" s="4">
        <v>505000</v>
      </c>
      <c r="F15" s="4">
        <f t="shared" si="0"/>
        <v>4051428.43</v>
      </c>
      <c r="G15" s="4">
        <f t="shared" si="1"/>
        <v>24406.195361445785</v>
      </c>
    </row>
    <row r="16" spans="1:7" x14ac:dyDescent="0.25">
      <c r="A16" s="5" t="s">
        <v>30</v>
      </c>
      <c r="B16" s="5" t="s">
        <v>18</v>
      </c>
      <c r="C16" s="5">
        <v>36</v>
      </c>
      <c r="D16" s="4">
        <v>2414920.25</v>
      </c>
      <c r="E16" s="4">
        <v>0</v>
      </c>
      <c r="F16" s="4">
        <f t="shared" si="0"/>
        <v>2414920.25</v>
      </c>
      <c r="G16" s="4">
        <f t="shared" si="1"/>
        <v>67081.118055555562</v>
      </c>
    </row>
    <row r="17" spans="1:7" x14ac:dyDescent="0.25">
      <c r="A17" s="5" t="s">
        <v>31</v>
      </c>
      <c r="B17" s="5" t="s">
        <v>18</v>
      </c>
      <c r="C17" s="5">
        <v>45</v>
      </c>
      <c r="D17" s="4">
        <v>1627205.9300000002</v>
      </c>
      <c r="E17" s="4">
        <v>270000</v>
      </c>
      <c r="F17" s="4">
        <f t="shared" si="0"/>
        <v>1897205.9300000002</v>
      </c>
      <c r="G17" s="4">
        <f t="shared" si="1"/>
        <v>42160.13177777778</v>
      </c>
    </row>
    <row r="18" spans="1:7" x14ac:dyDescent="0.25">
      <c r="A18" s="5" t="s">
        <v>32</v>
      </c>
      <c r="B18" s="5" t="s">
        <v>18</v>
      </c>
      <c r="C18" s="5">
        <v>2</v>
      </c>
      <c r="D18" s="4">
        <v>1696444.59</v>
      </c>
      <c r="E18" s="4">
        <v>0</v>
      </c>
      <c r="F18" s="4">
        <f t="shared" si="0"/>
        <v>1696444.59</v>
      </c>
      <c r="G18" s="4">
        <f t="shared" si="1"/>
        <v>848222.29500000004</v>
      </c>
    </row>
    <row r="19" spans="1:7" x14ac:dyDescent="0.25">
      <c r="A19" s="5" t="s">
        <v>551</v>
      </c>
      <c r="B19" s="10" t="s">
        <v>552</v>
      </c>
      <c r="C19" s="5">
        <v>3</v>
      </c>
      <c r="D19" s="4">
        <v>1572625.74</v>
      </c>
      <c r="E19" s="4">
        <v>0</v>
      </c>
      <c r="F19" s="4">
        <f t="shared" si="0"/>
        <v>1572625.74</v>
      </c>
      <c r="G19" s="4">
        <f t="shared" si="1"/>
        <v>524208.58</v>
      </c>
    </row>
    <row r="20" spans="1:7" x14ac:dyDescent="0.25">
      <c r="A20" s="5" t="s">
        <v>33</v>
      </c>
      <c r="B20" s="5" t="s">
        <v>18</v>
      </c>
      <c r="C20" s="5">
        <v>22</v>
      </c>
      <c r="D20" s="4">
        <v>1370940.9</v>
      </c>
      <c r="E20" s="4">
        <v>0</v>
      </c>
      <c r="F20" s="4">
        <f t="shared" si="0"/>
        <v>1370940.9</v>
      </c>
      <c r="G20" s="4">
        <f t="shared" si="1"/>
        <v>62315.495454545453</v>
      </c>
    </row>
    <row r="21" spans="1:7" x14ac:dyDescent="0.25">
      <c r="A21" s="5" t="s">
        <v>34</v>
      </c>
      <c r="B21" s="5" t="s">
        <v>18</v>
      </c>
      <c r="C21" s="5">
        <v>9</v>
      </c>
      <c r="D21" s="4">
        <v>480683.43</v>
      </c>
      <c r="E21" s="4">
        <v>750000</v>
      </c>
      <c r="F21" s="4">
        <f t="shared" si="0"/>
        <v>1230683.43</v>
      </c>
      <c r="G21" s="4">
        <f t="shared" si="1"/>
        <v>136742.60333333333</v>
      </c>
    </row>
    <row r="22" spans="1:7" x14ac:dyDescent="0.25">
      <c r="A22" s="5" t="s">
        <v>35</v>
      </c>
      <c r="B22" s="5" t="s">
        <v>18</v>
      </c>
      <c r="C22" s="5">
        <v>15</v>
      </c>
      <c r="D22" s="4">
        <v>1205052.54</v>
      </c>
      <c r="E22" s="4">
        <v>0</v>
      </c>
      <c r="F22" s="4">
        <f t="shared" si="0"/>
        <v>1205052.54</v>
      </c>
      <c r="G22" s="4">
        <f t="shared" si="1"/>
        <v>80336.835999999996</v>
      </c>
    </row>
    <row r="23" spans="1:7" x14ac:dyDescent="0.25">
      <c r="A23" s="5" t="s">
        <v>1</v>
      </c>
      <c r="B23" s="5" t="s">
        <v>15</v>
      </c>
      <c r="C23" s="5">
        <v>5</v>
      </c>
      <c r="D23" s="4">
        <v>1131000</v>
      </c>
      <c r="E23" s="4">
        <v>0</v>
      </c>
      <c r="F23" s="4">
        <f t="shared" si="0"/>
        <v>1131000</v>
      </c>
      <c r="G23" s="4">
        <f t="shared" si="1"/>
        <v>226200</v>
      </c>
    </row>
    <row r="24" spans="1:7" x14ac:dyDescent="0.25">
      <c r="A24" s="5" t="s">
        <v>36</v>
      </c>
      <c r="B24" s="5" t="s">
        <v>18</v>
      </c>
      <c r="C24" s="5">
        <v>25</v>
      </c>
      <c r="D24" s="4">
        <v>123987.55</v>
      </c>
      <c r="E24" s="4">
        <v>900000</v>
      </c>
      <c r="F24" s="4">
        <f t="shared" si="0"/>
        <v>1023987.55</v>
      </c>
      <c r="G24" s="4">
        <f t="shared" si="1"/>
        <v>40959.502</v>
      </c>
    </row>
    <row r="25" spans="1:7" x14ac:dyDescent="0.25">
      <c r="A25" s="5" t="s">
        <v>37</v>
      </c>
      <c r="B25" s="5" t="s">
        <v>18</v>
      </c>
      <c r="C25" s="5">
        <v>37</v>
      </c>
      <c r="D25" s="4">
        <v>918509.4</v>
      </c>
      <c r="E25" s="4">
        <v>0</v>
      </c>
      <c r="F25" s="4">
        <f t="shared" si="0"/>
        <v>918509.4</v>
      </c>
      <c r="G25" s="4">
        <f t="shared" si="1"/>
        <v>24824.578378378377</v>
      </c>
    </row>
    <row r="26" spans="1:7" x14ac:dyDescent="0.25">
      <c r="A26" s="5" t="s">
        <v>38</v>
      </c>
      <c r="B26" s="5" t="s">
        <v>18</v>
      </c>
      <c r="C26" s="5">
        <v>17</v>
      </c>
      <c r="D26" s="4">
        <v>634333.02</v>
      </c>
      <c r="E26" s="4">
        <v>0</v>
      </c>
      <c r="F26" s="4">
        <f t="shared" si="0"/>
        <v>634333.02</v>
      </c>
      <c r="G26" s="4">
        <f t="shared" si="1"/>
        <v>37313.707058823529</v>
      </c>
    </row>
    <row r="27" spans="1:7" x14ac:dyDescent="0.25">
      <c r="A27" s="5" t="s">
        <v>39</v>
      </c>
      <c r="B27" s="5" t="s">
        <v>18</v>
      </c>
      <c r="C27" s="5">
        <v>9</v>
      </c>
      <c r="D27" s="4">
        <v>224394</v>
      </c>
      <c r="E27" s="4">
        <v>400000</v>
      </c>
      <c r="F27" s="4">
        <f t="shared" si="0"/>
        <v>624394</v>
      </c>
      <c r="G27" s="4">
        <f t="shared" si="1"/>
        <v>69377.111111111109</v>
      </c>
    </row>
    <row r="28" spans="1:7" x14ac:dyDescent="0.25">
      <c r="A28" s="5" t="s">
        <v>3</v>
      </c>
      <c r="B28" s="5" t="s">
        <v>15</v>
      </c>
      <c r="C28" s="5">
        <v>6</v>
      </c>
      <c r="D28" s="4">
        <v>554194.38</v>
      </c>
      <c r="E28" s="4">
        <v>0</v>
      </c>
      <c r="F28" s="4">
        <f t="shared" si="0"/>
        <v>554194.38</v>
      </c>
      <c r="G28" s="4">
        <f t="shared" si="1"/>
        <v>92365.73</v>
      </c>
    </row>
    <row r="29" spans="1:7" x14ac:dyDescent="0.25">
      <c r="A29" s="5" t="s">
        <v>40</v>
      </c>
      <c r="B29" s="5" t="s">
        <v>18</v>
      </c>
      <c r="C29" s="5">
        <v>5</v>
      </c>
      <c r="D29" s="4">
        <v>543347.28</v>
      </c>
      <c r="E29" s="4">
        <v>0</v>
      </c>
      <c r="F29" s="4">
        <f t="shared" si="0"/>
        <v>543347.28</v>
      </c>
      <c r="G29" s="4">
        <f t="shared" si="1"/>
        <v>108669.45600000001</v>
      </c>
    </row>
    <row r="30" spans="1:7" x14ac:dyDescent="0.25">
      <c r="A30" s="5" t="s">
        <v>41</v>
      </c>
      <c r="B30" s="5" t="s">
        <v>18</v>
      </c>
      <c r="C30" s="5">
        <v>8</v>
      </c>
      <c r="D30" s="4">
        <v>356482.49</v>
      </c>
      <c r="E30" s="4">
        <v>0</v>
      </c>
      <c r="F30" s="4">
        <f t="shared" si="0"/>
        <v>356482.49</v>
      </c>
      <c r="G30" s="4">
        <f t="shared" si="1"/>
        <v>44560.311249999999</v>
      </c>
    </row>
    <row r="31" spans="1:7" x14ac:dyDescent="0.25">
      <c r="A31" s="5" t="s">
        <v>360</v>
      </c>
      <c r="B31" s="5" t="s">
        <v>361</v>
      </c>
      <c r="C31" s="5">
        <v>5</v>
      </c>
      <c r="D31" s="4">
        <v>334939.42000000004</v>
      </c>
      <c r="E31" s="4">
        <v>0</v>
      </c>
      <c r="F31" s="4">
        <f t="shared" si="0"/>
        <v>334939.42000000004</v>
      </c>
      <c r="G31" s="4">
        <f t="shared" si="1"/>
        <v>66987.884000000005</v>
      </c>
    </row>
    <row r="32" spans="1:7" x14ac:dyDescent="0.25">
      <c r="A32" s="5" t="s">
        <v>42</v>
      </c>
      <c r="B32" s="5" t="s">
        <v>18</v>
      </c>
      <c r="C32" s="5">
        <v>5</v>
      </c>
      <c r="D32" s="4">
        <v>322667.44</v>
      </c>
      <c r="E32" s="4">
        <v>0</v>
      </c>
      <c r="F32" s="4">
        <f t="shared" si="0"/>
        <v>322667.44</v>
      </c>
      <c r="G32" s="4">
        <f t="shared" si="1"/>
        <v>64533.487999999998</v>
      </c>
    </row>
    <row r="33" spans="1:7" x14ac:dyDescent="0.25">
      <c r="A33" s="5" t="s">
        <v>43</v>
      </c>
      <c r="B33" s="5" t="s">
        <v>18</v>
      </c>
      <c r="C33" s="5">
        <v>6</v>
      </c>
      <c r="D33" s="4">
        <v>314852.81</v>
      </c>
      <c r="E33" s="4">
        <v>0</v>
      </c>
      <c r="F33" s="4">
        <f t="shared" si="0"/>
        <v>314852.81</v>
      </c>
      <c r="G33" s="4">
        <f t="shared" si="1"/>
        <v>52475.468333333331</v>
      </c>
    </row>
    <row r="34" spans="1:7" x14ac:dyDescent="0.25">
      <c r="A34" s="5" t="s">
        <v>44</v>
      </c>
      <c r="B34" s="5" t="s">
        <v>18</v>
      </c>
      <c r="C34" s="5">
        <v>6</v>
      </c>
      <c r="D34" s="4">
        <v>306466.78999999998</v>
      </c>
      <c r="E34" s="4">
        <v>0</v>
      </c>
      <c r="F34" s="4">
        <f t="shared" si="0"/>
        <v>306466.78999999998</v>
      </c>
      <c r="G34" s="4">
        <f t="shared" si="1"/>
        <v>51077.798333333332</v>
      </c>
    </row>
    <row r="35" spans="1:7" x14ac:dyDescent="0.25">
      <c r="A35" s="5" t="s">
        <v>45</v>
      </c>
      <c r="B35" s="5" t="s">
        <v>18</v>
      </c>
      <c r="C35" s="5">
        <v>2</v>
      </c>
      <c r="D35" s="4">
        <v>186088.32000000001</v>
      </c>
      <c r="E35" s="4">
        <v>0</v>
      </c>
      <c r="F35" s="4">
        <f t="shared" si="0"/>
        <v>186088.32000000001</v>
      </c>
      <c r="G35" s="4">
        <f t="shared" si="1"/>
        <v>93044.160000000003</v>
      </c>
    </row>
    <row r="36" spans="1:7" x14ac:dyDescent="0.25">
      <c r="A36" s="5" t="s">
        <v>46</v>
      </c>
      <c r="B36" s="5" t="s">
        <v>18</v>
      </c>
      <c r="C36" s="5">
        <v>1</v>
      </c>
      <c r="D36" s="4">
        <v>171588</v>
      </c>
      <c r="E36" s="4">
        <v>0</v>
      </c>
      <c r="F36" s="4">
        <f t="shared" ref="F36:F55" si="2">D36+E36</f>
        <v>171588</v>
      </c>
      <c r="G36" s="4">
        <f t="shared" ref="G36:G55" si="3">F36/C36</f>
        <v>171588</v>
      </c>
    </row>
    <row r="37" spans="1:7" x14ac:dyDescent="0.25">
      <c r="A37" s="5" t="s">
        <v>4</v>
      </c>
      <c r="B37" s="5" t="s">
        <v>15</v>
      </c>
      <c r="C37" s="5">
        <v>4</v>
      </c>
      <c r="D37" s="4">
        <v>164350</v>
      </c>
      <c r="E37" s="4">
        <v>0</v>
      </c>
      <c r="F37" s="4">
        <f t="shared" si="2"/>
        <v>164350</v>
      </c>
      <c r="G37" s="4">
        <f t="shared" si="3"/>
        <v>41087.5</v>
      </c>
    </row>
    <row r="38" spans="1:7" x14ac:dyDescent="0.25">
      <c r="A38" s="5" t="s">
        <v>47</v>
      </c>
      <c r="B38" s="5" t="s">
        <v>18</v>
      </c>
      <c r="C38" s="5">
        <v>29</v>
      </c>
      <c r="D38" s="4">
        <v>152874.38999999998</v>
      </c>
      <c r="E38" s="4">
        <v>0</v>
      </c>
      <c r="F38" s="4">
        <f t="shared" si="2"/>
        <v>152874.38999999998</v>
      </c>
      <c r="G38" s="4">
        <f t="shared" si="3"/>
        <v>5271.530689655172</v>
      </c>
    </row>
    <row r="39" spans="1:7" x14ac:dyDescent="0.25">
      <c r="A39" s="5" t="s">
        <v>5</v>
      </c>
      <c r="B39" s="5" t="s">
        <v>15</v>
      </c>
      <c r="C39" s="5">
        <v>18</v>
      </c>
      <c r="D39" s="4">
        <v>143477.07</v>
      </c>
      <c r="E39" s="4">
        <v>0</v>
      </c>
      <c r="F39" s="4">
        <f t="shared" si="2"/>
        <v>143477.07</v>
      </c>
      <c r="G39" s="4">
        <f t="shared" si="3"/>
        <v>7970.9483333333337</v>
      </c>
    </row>
    <row r="40" spans="1:7" x14ac:dyDescent="0.25">
      <c r="A40" s="5" t="s">
        <v>48</v>
      </c>
      <c r="B40" s="5" t="s">
        <v>18</v>
      </c>
      <c r="C40" s="5">
        <v>4</v>
      </c>
      <c r="D40" s="4">
        <v>137355</v>
      </c>
      <c r="E40" s="4">
        <v>0</v>
      </c>
      <c r="F40" s="4">
        <f t="shared" si="2"/>
        <v>137355</v>
      </c>
      <c r="G40" s="4">
        <f t="shared" si="3"/>
        <v>34338.75</v>
      </c>
    </row>
    <row r="41" spans="1:7" x14ac:dyDescent="0.25">
      <c r="A41" s="5" t="s">
        <v>49</v>
      </c>
      <c r="B41" s="5" t="s">
        <v>18</v>
      </c>
      <c r="C41" s="5">
        <v>6</v>
      </c>
      <c r="D41" s="4">
        <v>132478.99</v>
      </c>
      <c r="E41" s="4">
        <v>0</v>
      </c>
      <c r="F41" s="4">
        <f t="shared" si="2"/>
        <v>132478.99</v>
      </c>
      <c r="G41" s="4">
        <f t="shared" si="3"/>
        <v>22079.831666666665</v>
      </c>
    </row>
    <row r="42" spans="1:7" x14ac:dyDescent="0.25">
      <c r="A42" s="5" t="s">
        <v>50</v>
      </c>
      <c r="B42" s="5" t="s">
        <v>18</v>
      </c>
      <c r="C42" s="5">
        <v>6</v>
      </c>
      <c r="D42" s="4">
        <v>129191.29999999999</v>
      </c>
      <c r="E42" s="4">
        <v>0</v>
      </c>
      <c r="F42" s="4">
        <f t="shared" si="2"/>
        <v>129191.29999999999</v>
      </c>
      <c r="G42" s="4">
        <f t="shared" si="3"/>
        <v>21531.883333333331</v>
      </c>
    </row>
    <row r="43" spans="1:7" x14ac:dyDescent="0.25">
      <c r="A43" s="5" t="s">
        <v>51</v>
      </c>
      <c r="B43" s="5" t="s">
        <v>18</v>
      </c>
      <c r="C43" s="5">
        <v>13</v>
      </c>
      <c r="D43" s="4">
        <v>123591.25</v>
      </c>
      <c r="E43" s="4">
        <v>50</v>
      </c>
      <c r="F43" s="4">
        <f t="shared" si="2"/>
        <v>123641.25</v>
      </c>
      <c r="G43" s="4">
        <f t="shared" si="3"/>
        <v>9510.8653846153848</v>
      </c>
    </row>
    <row r="44" spans="1:7" x14ac:dyDescent="0.25">
      <c r="A44" s="5" t="s">
        <v>52</v>
      </c>
      <c r="B44" s="5" t="s">
        <v>18</v>
      </c>
      <c r="C44" s="5">
        <v>3</v>
      </c>
      <c r="D44" s="4">
        <v>122546.96</v>
      </c>
      <c r="E44" s="4">
        <v>0</v>
      </c>
      <c r="F44" s="4">
        <f t="shared" si="2"/>
        <v>122546.96</v>
      </c>
      <c r="G44" s="4">
        <f t="shared" si="3"/>
        <v>40848.986666666671</v>
      </c>
    </row>
    <row r="45" spans="1:7" x14ac:dyDescent="0.25">
      <c r="A45" s="5" t="s">
        <v>53</v>
      </c>
      <c r="B45" s="5" t="s">
        <v>18</v>
      </c>
      <c r="C45" s="5">
        <v>2</v>
      </c>
      <c r="D45" s="4">
        <v>82000</v>
      </c>
      <c r="E45" s="4">
        <v>0</v>
      </c>
      <c r="F45" s="4">
        <f t="shared" si="2"/>
        <v>82000</v>
      </c>
      <c r="G45" s="4">
        <f t="shared" si="3"/>
        <v>41000</v>
      </c>
    </row>
    <row r="46" spans="1:7" x14ac:dyDescent="0.25">
      <c r="A46" s="5" t="s">
        <v>54</v>
      </c>
      <c r="B46" s="5" t="s">
        <v>18</v>
      </c>
      <c r="C46" s="5">
        <v>2</v>
      </c>
      <c r="D46" s="4">
        <v>80610.25</v>
      </c>
      <c r="E46" s="4">
        <v>0</v>
      </c>
      <c r="F46" s="4">
        <f t="shared" si="2"/>
        <v>80610.25</v>
      </c>
      <c r="G46" s="4">
        <f t="shared" si="3"/>
        <v>40305.125</v>
      </c>
    </row>
    <row r="47" spans="1:7" x14ac:dyDescent="0.25">
      <c r="A47" s="5" t="s">
        <v>6</v>
      </c>
      <c r="B47" s="5" t="s">
        <v>15</v>
      </c>
      <c r="C47" s="5">
        <v>2</v>
      </c>
      <c r="D47" s="4">
        <v>73590</v>
      </c>
      <c r="E47" s="4">
        <v>0</v>
      </c>
      <c r="F47" s="4">
        <f t="shared" si="2"/>
        <v>73590</v>
      </c>
      <c r="G47" s="4">
        <f t="shared" si="3"/>
        <v>36795</v>
      </c>
    </row>
    <row r="48" spans="1:7" x14ac:dyDescent="0.25">
      <c r="A48" s="5" t="s">
        <v>7</v>
      </c>
      <c r="B48" s="5" t="s">
        <v>15</v>
      </c>
      <c r="C48" s="5">
        <v>2</v>
      </c>
      <c r="D48" s="4">
        <v>65697.179999999993</v>
      </c>
      <c r="E48" s="4">
        <v>0</v>
      </c>
      <c r="F48" s="4">
        <f t="shared" si="2"/>
        <v>65697.179999999993</v>
      </c>
      <c r="G48" s="4">
        <f t="shared" si="3"/>
        <v>32848.589999999997</v>
      </c>
    </row>
    <row r="49" spans="1:7" x14ac:dyDescent="0.25">
      <c r="A49" s="5" t="s">
        <v>55</v>
      </c>
      <c r="B49" s="5" t="s">
        <v>18</v>
      </c>
      <c r="C49" s="5">
        <v>7</v>
      </c>
      <c r="D49" s="4">
        <v>61668</v>
      </c>
      <c r="E49" s="4">
        <v>0</v>
      </c>
      <c r="F49" s="4">
        <f t="shared" si="2"/>
        <v>61668</v>
      </c>
      <c r="G49" s="4">
        <f t="shared" si="3"/>
        <v>8809.7142857142862</v>
      </c>
    </row>
    <row r="50" spans="1:7" x14ac:dyDescent="0.25">
      <c r="A50" s="5" t="s">
        <v>8</v>
      </c>
      <c r="B50" s="5" t="s">
        <v>15</v>
      </c>
      <c r="C50" s="5">
        <v>17</v>
      </c>
      <c r="D50" s="4">
        <v>51412.070000000007</v>
      </c>
      <c r="E50" s="4">
        <v>0</v>
      </c>
      <c r="F50" s="4">
        <f t="shared" si="2"/>
        <v>51412.070000000007</v>
      </c>
      <c r="G50" s="4">
        <f t="shared" si="3"/>
        <v>3024.2394117647063</v>
      </c>
    </row>
    <row r="51" spans="1:7" x14ac:dyDescent="0.25">
      <c r="A51" s="5" t="s">
        <v>56</v>
      </c>
      <c r="B51" s="5" t="s">
        <v>18</v>
      </c>
      <c r="C51" s="5">
        <v>2</v>
      </c>
      <c r="D51" s="4">
        <v>33845</v>
      </c>
      <c r="E51" s="4">
        <v>0</v>
      </c>
      <c r="F51" s="4">
        <f t="shared" si="2"/>
        <v>33845</v>
      </c>
      <c r="G51" s="4">
        <f t="shared" si="3"/>
        <v>16922.5</v>
      </c>
    </row>
    <row r="52" spans="1:7" x14ac:dyDescent="0.25">
      <c r="A52" s="5" t="s">
        <v>57</v>
      </c>
      <c r="B52" s="5" t="s">
        <v>18</v>
      </c>
      <c r="C52" s="5">
        <v>1</v>
      </c>
      <c r="D52" s="4">
        <v>32588</v>
      </c>
      <c r="E52" s="4">
        <v>0</v>
      </c>
      <c r="F52" s="4">
        <f t="shared" si="2"/>
        <v>32588</v>
      </c>
      <c r="G52" s="4">
        <f t="shared" si="3"/>
        <v>32588</v>
      </c>
    </row>
    <row r="53" spans="1:7" x14ac:dyDescent="0.25">
      <c r="A53" s="5" t="s">
        <v>9</v>
      </c>
      <c r="B53" s="5" t="s">
        <v>15</v>
      </c>
      <c r="C53" s="5">
        <v>1</v>
      </c>
      <c r="D53" s="4">
        <v>26592.78</v>
      </c>
      <c r="E53" s="4">
        <v>0</v>
      </c>
      <c r="F53" s="4">
        <f t="shared" si="2"/>
        <v>26592.78</v>
      </c>
      <c r="G53" s="4">
        <f t="shared" si="3"/>
        <v>26592.78</v>
      </c>
    </row>
    <row r="54" spans="1:7" x14ac:dyDescent="0.25">
      <c r="A54" s="5" t="s">
        <v>10</v>
      </c>
      <c r="B54" s="5" t="s">
        <v>15</v>
      </c>
      <c r="C54" s="5">
        <v>1</v>
      </c>
      <c r="D54" s="4">
        <v>21300</v>
      </c>
      <c r="E54" s="4">
        <v>0</v>
      </c>
      <c r="F54" s="4">
        <f t="shared" si="2"/>
        <v>21300</v>
      </c>
      <c r="G54" s="4">
        <f t="shared" si="3"/>
        <v>21300</v>
      </c>
    </row>
    <row r="55" spans="1:7" x14ac:dyDescent="0.25">
      <c r="A55" s="5" t="s">
        <v>58</v>
      </c>
      <c r="B55" s="5" t="s">
        <v>18</v>
      </c>
      <c r="C55" s="5">
        <v>1</v>
      </c>
      <c r="D55" s="4">
        <v>19444.03</v>
      </c>
      <c r="E55" s="4">
        <v>0</v>
      </c>
      <c r="F55" s="4">
        <f t="shared" si="2"/>
        <v>19444.03</v>
      </c>
      <c r="G55" s="4">
        <f t="shared" si="3"/>
        <v>19444.03</v>
      </c>
    </row>
    <row r="57" spans="1:7" ht="135" x14ac:dyDescent="0.25">
      <c r="A57" s="20" t="s">
        <v>562</v>
      </c>
      <c r="B57" s="20" t="s">
        <v>2</v>
      </c>
      <c r="C57" s="20" t="s">
        <v>563</v>
      </c>
      <c r="D57" s="20" t="s">
        <v>560</v>
      </c>
    </row>
    <row r="58" spans="1:7" x14ac:dyDescent="0.25">
      <c r="A58" s="3">
        <v>1</v>
      </c>
      <c r="B58" s="4">
        <v>242810043</v>
      </c>
      <c r="C58" s="5">
        <v>52</v>
      </c>
      <c r="D58" s="3">
        <v>1</v>
      </c>
    </row>
    <row r="59" spans="1:7" x14ac:dyDescent="0.25">
      <c r="A59" s="3">
        <v>0.9</v>
      </c>
      <c r="B59" s="4">
        <f>B58*90/100</f>
        <v>218529038.69999999</v>
      </c>
      <c r="C59" s="5">
        <v>12</v>
      </c>
      <c r="D59" s="6">
        <f>C59/$C$58</f>
        <v>0.23076923076923078</v>
      </c>
    </row>
    <row r="60" spans="1:7" x14ac:dyDescent="0.25">
      <c r="A60" s="3">
        <v>0.8</v>
      </c>
      <c r="B60" s="4">
        <f>B58*80/100</f>
        <v>194248034.40000001</v>
      </c>
      <c r="C60" s="5">
        <v>7</v>
      </c>
      <c r="D60" s="6">
        <f t="shared" ref="D60:D67" si="4">C60/$C$58</f>
        <v>0.13461538461538461</v>
      </c>
    </row>
    <row r="61" spans="1:7" x14ac:dyDescent="0.25">
      <c r="A61" s="3">
        <v>0.7</v>
      </c>
      <c r="B61" s="4">
        <f>B58*70/100</f>
        <v>169967030.09999999</v>
      </c>
      <c r="C61" s="5">
        <v>5</v>
      </c>
      <c r="D61" s="6">
        <f>C61/$C$58</f>
        <v>9.6153846153846159E-2</v>
      </c>
    </row>
    <row r="62" spans="1:7" x14ac:dyDescent="0.25">
      <c r="A62" s="3">
        <v>0.6</v>
      </c>
      <c r="B62" s="4">
        <f>B58*60/100</f>
        <v>145686025.80000001</v>
      </c>
      <c r="C62" s="5">
        <v>3</v>
      </c>
      <c r="D62" s="6">
        <f t="shared" si="4"/>
        <v>5.7692307692307696E-2</v>
      </c>
    </row>
    <row r="63" spans="1:7" x14ac:dyDescent="0.25">
      <c r="A63" s="3">
        <v>0.5</v>
      </c>
      <c r="B63" s="4">
        <f>B58*50/100</f>
        <v>121405021.5</v>
      </c>
      <c r="C63" s="5">
        <v>2</v>
      </c>
      <c r="D63" s="6">
        <f t="shared" si="4"/>
        <v>3.8461538461538464E-2</v>
      </c>
    </row>
    <row r="64" spans="1:7" x14ac:dyDescent="0.25">
      <c r="A64" s="3">
        <v>0.4</v>
      </c>
      <c r="B64" s="4">
        <f>B58*40/100</f>
        <v>97124017.200000003</v>
      </c>
      <c r="C64" s="5">
        <v>1</v>
      </c>
      <c r="D64" s="6">
        <f t="shared" si="4"/>
        <v>1.9230769230769232E-2</v>
      </c>
    </row>
    <row r="65" spans="1:4" x14ac:dyDescent="0.25">
      <c r="A65" s="3">
        <v>0.3</v>
      </c>
      <c r="B65" s="4">
        <f>B58*30/100</f>
        <v>72843012.900000006</v>
      </c>
      <c r="C65" s="5">
        <v>1</v>
      </c>
      <c r="D65" s="6">
        <f t="shared" si="4"/>
        <v>1.9230769230769232E-2</v>
      </c>
    </row>
    <row r="66" spans="1:4" x14ac:dyDescent="0.25">
      <c r="A66" s="3">
        <v>0.2</v>
      </c>
      <c r="B66" s="4">
        <f>B58*20/100</f>
        <v>48562008.600000001</v>
      </c>
      <c r="C66" s="5">
        <v>1</v>
      </c>
      <c r="D66" s="6">
        <f t="shared" si="4"/>
        <v>1.9230769230769232E-2</v>
      </c>
    </row>
    <row r="67" spans="1:4" x14ac:dyDescent="0.25">
      <c r="A67" s="3">
        <v>0.1</v>
      </c>
      <c r="B67" s="4">
        <f>B58*10/100</f>
        <v>24281004.300000001</v>
      </c>
      <c r="C67" s="5">
        <v>1</v>
      </c>
      <c r="D67" s="6">
        <f t="shared" si="4"/>
        <v>1.9230769230769232E-2</v>
      </c>
    </row>
  </sheetData>
  <autoFilter ref="A3:G55" xr:uid="{4147DB5D-104F-44D5-AF3D-DADDD530572B}"/>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08626BBD0903124A8BE549742AC2495B" ma:contentTypeVersion="15" ma:contentTypeDescription="Izveidot jaunu dokumentu." ma:contentTypeScope="" ma:versionID="ac37767c75182db7f9d3bb1c35b59dd7">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87b46f8afdee4b4a11dc1cc742637ae7"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F205E2-54B8-48C9-A8CC-BF6957AE10F4}">
  <ds:schemaRefs>
    <ds:schemaRef ds:uri="http://schemas.microsoft.com/office/2006/metadata/properties"/>
    <ds:schemaRef ds:uri="http://schemas.microsoft.com/office/infopath/2007/PartnerControls"/>
    <ds:schemaRef ds:uri="544998ca-8e64-45f6-9a2d-c1086fce7cc6"/>
    <ds:schemaRef ds:uri="2bd09435-a6f8-4b25-a728-35d6bfb889dd"/>
  </ds:schemaRefs>
</ds:datastoreItem>
</file>

<file path=customXml/itemProps2.xml><?xml version="1.0" encoding="utf-8"?>
<ds:datastoreItem xmlns:ds="http://schemas.openxmlformats.org/officeDocument/2006/customXml" ds:itemID="{B6C98B6D-61D5-4503-9500-1C380A03B521}">
  <ds:schemaRefs>
    <ds:schemaRef ds:uri="http://schemas.microsoft.com/sharepoint/v3/contenttype/forms"/>
  </ds:schemaRefs>
</ds:datastoreItem>
</file>

<file path=customXml/itemProps3.xml><?xml version="1.0" encoding="utf-8"?>
<ds:datastoreItem xmlns:ds="http://schemas.openxmlformats.org/officeDocument/2006/customXml" ds:itemID="{3021ECF4-9C36-43F4-B5D5-D49C0D553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4998ca-8e64-45f6-9a2d-c1086fce7cc6"/>
    <ds:schemaRef ds:uri="2bd09435-a6f8-4b25-a728-35d6bfb88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Kopsavilkums</vt:lpstr>
      <vt:lpstr>Visi pasūtītāji</vt:lpstr>
      <vt:lpstr>Ministrijas</vt:lpstr>
      <vt:lpstr>Valsts iestādes</vt:lpstr>
      <vt:lpstr>Valsts kapitālsabiedrības</vt:lpstr>
      <vt:lpstr>Pašvaldības un iestādes</vt:lpstr>
      <vt:lpstr>Pašvaldību kapitālsabiedrības</vt:lpstr>
      <vt:lpstr>Citi pasūtītāji</vt:lpstr>
      <vt:lpstr>'Pašvaldību kapitālsabiedrības'!Print_Titles</vt:lpstr>
      <vt:lpstr>'Valsts iestādes'!Print_Titles</vt:lpstr>
      <vt:lpstr>'Valsts kapitālsabiedrības'!Print_Titles</vt:lpstr>
      <vt:lpstr>'Visi pasūtītāji'!Print_Titles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Sanda Anševica</dc:creator>
  <cp:lastModifiedBy>Artis Lapiņš</cp:lastModifiedBy>
  <cp:lastPrinted>2025-04-02T10:58:53Z</cp:lastPrinted>
  <dcterms:created xsi:type="dcterms:W3CDTF">2015-06-05T18:17:20Z</dcterms:created>
  <dcterms:modified xsi:type="dcterms:W3CDTF">2025-04-02T17:42:40Z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MediaServiceImageTags">
    <vt:lpwstr/>
  </property>
</Properties>
</file>