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Kopsavilkuma_nod\BUDZETS_2026_2029\Diskusijas_MK_lemumi_par_PP\No TAPa\"/>
    </mc:Choice>
  </mc:AlternateContent>
  <xr:revisionPtr revIDLastSave="0" documentId="8_{90A95181-C842-4C2F-B030-47EC0A229E4C}" xr6:coauthVersionLast="47" xr6:coauthVersionMax="47" xr10:uidLastSave="{00000000-0000-0000-0000-000000000000}"/>
  <bookViews>
    <workbookView xWindow="-120" yWindow="-120" windowWidth="29040" windowHeight="15720" xr2:uid="{00000000-000D-0000-FFFF-FFFF00000000}"/>
  </bookViews>
  <sheets>
    <sheet name="3. pielikums" sheetId="4" r:id="rId1"/>
  </sheets>
  <definedNames>
    <definedName name="_xlnm.Print_Titles" localSheetId="0">'3. pielikums'!$6:$6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4" l="1"/>
  <c r="D57" i="4"/>
  <c r="C57" i="4"/>
  <c r="D54" i="4"/>
  <c r="E54" i="4"/>
  <c r="C54" i="4"/>
  <c r="E78" i="4" l="1"/>
  <c r="D78" i="4"/>
  <c r="C78" i="4"/>
  <c r="E73" i="4"/>
  <c r="D73" i="4"/>
  <c r="C73" i="4"/>
  <c r="E66" i="4"/>
  <c r="D66" i="4"/>
  <c r="C66" i="4"/>
  <c r="A7" i="4"/>
  <c r="A10" i="4" s="1"/>
  <c r="A13" i="4" s="1"/>
  <c r="A16" i="4" s="1"/>
  <c r="A19" i="4" s="1"/>
  <c r="A22" i="4" s="1"/>
  <c r="A25" i="4" l="1"/>
  <c r="A28" i="4" s="1"/>
  <c r="A31" i="4" l="1"/>
  <c r="A34" i="4" s="1"/>
  <c r="A38" i="4" s="1"/>
  <c r="A41" i="4" s="1"/>
  <c r="A44" i="4" s="1"/>
  <c r="A47" i="4" s="1"/>
  <c r="A50" i="4" s="1"/>
  <c r="A53" i="4" s="1"/>
  <c r="A56" i="4" s="1"/>
  <c r="A59" i="4" s="1"/>
  <c r="A62" i="4" s="1"/>
  <c r="A65" i="4" s="1"/>
  <c r="A68" i="4" l="1"/>
  <c r="A71" i="4" s="1"/>
  <c r="A76" i="4" s="1"/>
  <c r="A81" i="4" s="1"/>
  <c r="A84" i="4" s="1"/>
  <c r="A87" i="4" s="1"/>
  <c r="A91" i="4" s="1"/>
  <c r="A94" i="4" s="1"/>
  <c r="A97" i="4" s="1"/>
  <c r="A100" i="4" s="1"/>
  <c r="A105" i="4" s="1"/>
  <c r="A108" i="4" s="1"/>
  <c r="A111" i="4" s="1"/>
  <c r="A115" i="4" s="1"/>
</calcChain>
</file>

<file path=xl/sharedStrings.xml><?xml version="1.0" encoding="utf-8"?>
<sst xmlns="http://schemas.openxmlformats.org/spreadsheetml/2006/main" count="249" uniqueCount="148">
  <si>
    <t>Nr.p.k.</t>
  </si>
  <si>
    <t>Pasākuma nosaukums</t>
  </si>
  <si>
    <t>Resursi</t>
  </si>
  <si>
    <t>Izdevumi</t>
  </si>
  <si>
    <t>Komentāri diskusijai</t>
  </si>
  <si>
    <t>Ekonomikas ministrijas priekšlikums</t>
  </si>
  <si>
    <t>Finanšu ministrijas priekšlikums</t>
  </si>
  <si>
    <t xml:space="preserve">Citi pašu ieņēmumi no ārzemnieku veiktajiem maksājumiem termiņuzturēšanās atļauju saņemšanai </t>
  </si>
  <si>
    <t>Pasākumu īstenošanai ārvalstīs eksporta tirgu apguvei un investīciju piesaistei, kā arī aktivitātēm, lai uzlabotu aviācijas savienojamību, kas sekmē gan tūrisma nozares izaugsmi, gan arī veicina eksporta iespēju paplašināšanu, ārvalstu investīciju piesaisti un Latvijas uzņēmējdarbības konkurētspēju starptautiskajā tirgū.</t>
  </si>
  <si>
    <t xml:space="preserve">PP “Oglekļa ievedkorekcijas mehānisma piemērošana Latvijā” </t>
  </si>
  <si>
    <t xml:space="preserve">PP “Nacionālo un ES normatīvo aktu prasību izpilde, tai skaitā IT sistēmu pielāgošana” </t>
  </si>
  <si>
    <t xml:space="preserve">Pārdale starp VID prioritārajiem pasākumiem. Oglekļa ievedkorekcijas mehānisma ieviešanas procesā konstatēts, ka nav nepieciešams izstrādāt jaunus IS risinājumus, kā arī nav nepieciešamas izmaiņas elektroniskās muitas datu apstrādes sistēmaspielāgošanai. Ņemot vērā minēto, FM piedāvā pārdalīt finansējumu PP “Nacionālo un ES normatīvo aktu prasību izpilde, tai skaitā IT sistēmu pielāgošana”, lai nodrošinātu izmaiņu veikšanu IS atbilstoši normatīvo aktu grozījumos paredzētajām izmaiņām. </t>
  </si>
  <si>
    <t>Ietaupījums procentu izdevumos budžeta apakšprogrammā 31.02.00 “Valsts parāda vadība”</t>
  </si>
  <si>
    <t>Labklājības ministrijas priekšlikums</t>
  </si>
  <si>
    <t>2024.–2026. gada PP "Pensiju, pabalstu un atlīdzību piegādes saņēmēja dzīvesvietā samaksas pieauguma kompensēšana"</t>
  </si>
  <si>
    <t>LM prognozē plānotā finansējuma atlikumu, ņemot vērā, ka ik gadu samazinās to valsts pensiju, pabalstu un atlīdzību saņēmēju skaits, kas saņem pakalpojumu ar piegādi klienta dzīvesvietā.</t>
  </si>
  <si>
    <t>Kopā:</t>
  </si>
  <si>
    <t>Valsts sociālās apdrošināšanas aģentūras (VSAA) Informācijas sistēmu kiberdrošības prasību nodrošināšanai</t>
  </si>
  <si>
    <t>VSAA pakalpojumu budžetu uzskaites grāmatvedības procesu pielāgošanas pārejas uz Vienoto grāmatvedības pakalpojumu centru izmaksu daļējai segšanai</t>
  </si>
  <si>
    <t>Izglītības un zinātnes ministrijas priekšlikums</t>
  </si>
  <si>
    <t>Budžeta programma 04.00.00 "Valsts valodas politika un pārvalde"</t>
  </si>
  <si>
    <t>Tiek veikta finansējuma pārdale starp IZM budžeta programmām, lai efektivizētu budžeta izdevumu pārvaldības un administrēšanas procesus un mazinātu funkciju veikšanas izdevumu sadrumstalotību, t.i., izdevumus atlīdzībai darbiniekam, kurš strādā valsts valodas politikas īstenošanas jomā, koncentrētu vienā IZM apakšprogrammā.</t>
  </si>
  <si>
    <t>Apakšprogramma 97.01.00 “Ministrijas centrālā aparāta darbības nodrošināšana”</t>
  </si>
  <si>
    <t>IZM budžeta apakšprogrammas 03.04.00 “Studējošo un studiju kreditēšana” Finansēšanas sadaļā"plānotā dotācija no vispārējiem ieņēmumiem studiju un studējošo kredītu dzēšanai no valsts budžeta līdzekļiem.</t>
  </si>
  <si>
    <t>Ieplānotos līdzekļus kredītu dzēšanai plānots pārvirzīt procentu izdevumu segšanai, jo vecajā portfelī kredītu dzēšanas summa ar katru gadu samazinās. Apropriācijas pārdale starp izdevumu un budžeta finansēšanas EKK nepieciešama, lai segtu kredītiestāžu izsniegto studiju kredītu procentu izdevumus no valsts budžeta līdzekļiem saskaņā ar MK noteikumu Nr. 231 “Noteikumi par studiju un studējošo kreditēšanu studijām Latvijā no kredītiestāžu līdzekļiem, kas garantēti no valsts budžeta un starptautisko finanšu institūciju līdzekļiem” 24. punktā noteikto, ka kredītņēmējs nemaksā procentus par studiju kredītu studiju laikā, šajā laikā tos sedz no valsts budžeta līdzekļiem, kā arī laikā, kad kredītņēmējs pats maksā studiju kredīta un studējošā kredīta procentus, gadījumā, ja procentu likme ir augstāka par pieciem procentiem gadā, kredītņēmējs maksā piecu procentu likmi gadā, bet starpību starp likmēm sedz no valsts budžeta līdzekļiem.</t>
  </si>
  <si>
    <t>IZM budžeta apakšprogrammas 03.04.00 “Studējošo un studiju kreditēšana” finansējums procentu maksājumiem.</t>
  </si>
  <si>
    <t>Kultūras ministrijas priekšlikums</t>
  </si>
  <si>
    <t>Latvijas Nacionālā mākslas muzeja budžetā ieplānotais finansējums nomas maksai par ēku Torņa ielā 1, Rīgā</t>
  </si>
  <si>
    <t>Lai VSIA “Valmieras Drāmas teātris” Lāčplēša ielā 4, Valmierā, nodrošinātu inženierkomunikāciju apkalpošanas izmaksu segšanu rekonstruētajā teātra ēkā</t>
  </si>
  <si>
    <t>Lai Mākslu izglītības kompetences centrs “Rīgas Dizaina un mākslas vidusskola” nodrošinātu inženierkomunikāciju apkalpošanas izmaksu segšanu objektā Aristīda Briāna ielā 13, Rīgā</t>
  </si>
  <si>
    <t>MIKC “Rīgas Dizaina un mākslu vidusskola” uzturēšanas izdevumi</t>
  </si>
  <si>
    <t>Pārdale nepieciešama ņemot vērā MIKC “Rīgas Dizaina un mākslu vidusskola” un Latvijas Mākslas akadēmijas vienošanos par “Prototipēšanas darbnīcas “Makerspace”” Briāna ielā, Rīgā, izmantošanas kārtību un atbildību</t>
  </si>
  <si>
    <t>Latvijas Mākslas akadēmijas prototipēšanas darbnīcas “Riga Makerspace” Aristīda Briāna ielā 13, Rīgā, uzturēšanas izdevumu segšanai</t>
  </si>
  <si>
    <t>Pārskatīti kultūras mantojuma pieejamībai (mazākā apmērā plānots finansējums kultūras iestāžu neatliekamiem izdevumiem, infrastruktūras sakārtošanas atbalstam, materiāli tehniskajam nodrošinājumam) plānotie izdevumi</t>
  </si>
  <si>
    <t>Finansējums divu jauno amata vietu atlīdzībai ir rasts Kultūras ministrijas esošo līdzekļu ietvaros, pārskatot kultūras mantojuma pieejamībai plānotos izdevumus, vienlaikus amata vietas pārdalot resora ietvaros no Latvijas Nacionālā arhīva un Latvijas Nacionālās bibliotēkas vakantajām amata vietām</t>
  </si>
  <si>
    <t>Lai nodrošinātu atlīdzību diviem Laikmetīgās mākslas muzeja nodaļas darbiniekiem</t>
  </si>
  <si>
    <t>Subsīdiju un dotāciju izdevumi medijpratības veicināšanas pasākumu īstenošanai, nemainot pasākuma īstenošana mērķi</t>
  </si>
  <si>
    <t>Finansējuma pārdale nemainot pasākumu mērķi, lai Latvijas Nacionālās bibliotēka varētu īstenot medijpratības veicināšanas pasākumus atbilstoši izpildītāju juridiskajam statusam un faktiskajiem izdevumiem</t>
  </si>
  <si>
    <t>Palielināti izdevumiem atlīdzībai, lai Latvijas Nacionālās bibliotēka varētu īstenot medijpratības veicināšanas pasākumus atbilstoši izpildītāju juridiskajam statusam un faktiskajiem izdevumiem</t>
  </si>
  <si>
    <t>Pārplānotas projekta "Liepāja - Eiropas kultūras galvaspilsēta 2027.gadā (Liepāja 2027)" aktivitātes sadalījumā pa gadiem</t>
  </si>
  <si>
    <t xml:space="preserve">Finansējuma pārdale no projektam "Liepāja - Eiropas kultūras galvaspilsēta 2027.gadā (Liepāja 2027)" paredzētā finansējuma pārskatot īstenojamo pasākumu plānu </t>
  </si>
  <si>
    <t>XXVIII Vispārējo latviešu Dziesmu un XVIII Deju svētku sagatavošanās pasākumu nodrošināšanai</t>
  </si>
  <si>
    <t>Budžeta resora "74. Gadskārtējā valsts budžeta izpildes procesā pārdalāmais finansējums" programmā 23.00.00 "Valsts atbalsta programmas un citi valsts nozīmes pasākumi" rezervētais finansējums</t>
  </si>
  <si>
    <t>Finansējuma pārdale projekta "Liepāja - Eiropas kultūras galvaspilsēta 2027.gadā (Liepāja 2027)" turpināšanai, atgriežot 2026.g. pārdalīto finansējumu  Dziesmu un deju svētku sagatavošanās pasākumu nodrošināšanai</t>
  </si>
  <si>
    <t>Projekta "Liepāja - Eiropas kultūras galvaspilsēta 2027.gadā (Liepāja 2027)" turpināšanai</t>
  </si>
  <si>
    <t>Budžeta programmā 20.00.00 “Kultūrizglītība” paredzētais finansējums IKT pārvaldītāja darbinieku darba samaksai</t>
  </si>
  <si>
    <t>Finansējuma pārdale no budžeta programmas 20.00.00 “Kultūrizglītība” uz budžeta programmu 21.00.00 "Kultūras mantojums" , lai Kultūras informācijas sistēmu centrs nodrošinātu kultūras resora vienotā IKT pārvaldītāja darbinieku darba samaksu</t>
  </si>
  <si>
    <t>Lai Kultūras informācijas sistēmu centrs nodrošinātu kultūras resora vienotā IKT pārvaldītāja darbinieku darba samaksu</t>
  </si>
  <si>
    <t>Budžeta apakšprogrammā 26.01.00 “Sabiedrības integrācijas pasākumu īstenošana” plānotais finansējums pētniekiem un mediju profesionāļiem mediju monitoringa īstenošanai</t>
  </si>
  <si>
    <t>Finansējuma pārdale no apakšprogrammas 26.01.00 “Sabiedrības integrācijas pasākumu īstenošana” uz programmu 27.00.00 “Mediju politikas īstenošana” nemainot pasākuma mērķi, lai nodrošinātu atbalstu pētniekiem un mediju profesionāļiem mediju monitoringa īstenošanā</t>
  </si>
  <si>
    <t>Lai nodrošinātu atbalstu pētniekiem un mediju profesionāļiem mediju monitoringa īstenošanā</t>
  </si>
  <si>
    <t>Sabiedrības integrācijas fonda priekšlikums</t>
  </si>
  <si>
    <t>PP “Komerciālo elektronisko plašsaziņas līdzekļu kapacitātes stiprināšana” paredzētais finansējums</t>
  </si>
  <si>
    <t>PP “Komerciālo elektronisko plašsaziņas līdzekļu kapacitātes stiprināšana” ievaros iespējams ietaupījums, jo finansējums mediju digitalizācijas projektu atbalstam pieejams arī ES struktūrfondu ietvaros</t>
  </si>
  <si>
    <t>Lai sniegtu atbalstu programmas “Mazākumtautību un saliedētības programma” iesniegto projektu realizēšanai</t>
  </si>
  <si>
    <t>Aizsardzības ministrijas priekšlikums</t>
  </si>
  <si>
    <t xml:space="preserve">Pārskatot mācību grafikus rasts ietaupījums </t>
  </si>
  <si>
    <t xml:space="preserve">Drukas darbi plānoti programmā 34.00.00 "Jaunsardzes centrs", ņemot vērā, ka drukas darbus faktiski priekš Jaunsardzes centra izpilda Ģeodēzijas un kartogrāfijas aģentūra, tad plānotos līdzekļus nepieciešams pārdalīt uz budžeta programmu 28.00.00. “Ģeodēzija un kartogrāfija” </t>
  </si>
  <si>
    <t>Lai palielinātu finansējumu sabiedrības militāri patriotiskai informēšanas nodrošināšanai un Latvijas Kara muzeja uzturēšanas izdevumiem</t>
  </si>
  <si>
    <t>Iekšlietu ministrijas priekšlikums</t>
  </si>
  <si>
    <t>Amatpersonu ar speciālajām dienesta pakāpēm psiholoģiskā atbalsta kursā pārtraukts peldbaseina apmeklējums, līdz ar to 2026. gadā un turpmāk ik gadu veidosies finanšu līdzekļu ekonomija, kuru iespējams novirzīt citiem mērķiem.</t>
  </si>
  <si>
    <t>Samazinās pieprasījums kompensācijām par veselības aprūpes pakalpojumiem, ko ietekmē amatpersonu skaita samazinājums iestādēs.</t>
  </si>
  <si>
    <t>Ēdināšanas pakalpojumu sadardzinājuma segšanai.</t>
  </si>
  <si>
    <t>Nepieciešams piesaistīt un noturēt augsti kvalificētus psihologus psiholoģiskā atbalsta sniegšanai amatpersonām ar speciālajām dienesta pakāpēm, kas ir būtiski pašreizējā ģeopolitiskajā situācijā.</t>
  </si>
  <si>
    <t xml:space="preserve">Nepieciešams finansējums divu amata vietu nodrošināšanai, kas nodrošinās Valsts apdraudējuma novēršanas informācijas sistēmas darbību, kā arī atbalstu sistēmas lietotājiem pēc sistēmas nodošanas ekspluatācijā. </t>
  </si>
  <si>
    <t>Sakaru pakalpojumu sadārdzinājuma segšanai, ievērojot cenu paaugstināšanos.</t>
  </si>
  <si>
    <t>2025. gada 1. jūlijā spēkā stājās grozījumi Nacionālās drošības likumā, reorganizējot krīzes vadības sistēmu – likvidējot Krīzes vadības padomi un Krīzes vadības padomes sekretariātu, un ieviešot Krīzes vadības centru. Līdz šim Krīzes vadības padomes sekretariāta funkcijas veica VUGD, ņemot vērā, ka tas tiek likvidēts, IeM viena ierēdņa amata vietai paredzēto finansējumu  2026. gadā un turpmāk pārvirza krīžu vadības un civilās aizsardzības jautājumu koordinēšanas nodrošināšanai.</t>
  </si>
  <si>
    <t>Ņemot vērā to, ka Krīzes vadības centrs vēl nav uzsācis pilnvērtīgu darbību, IeM turpina faktiski pildīt Civilās aizsardzības Operacionālās vadības centra pienākumus gan nodrošinot sasaisti ar Civilās aizsardzības Operacionālās vadības centra visu nozaru apakšgrupām.</t>
  </si>
  <si>
    <r>
      <t xml:space="preserve">Finanšu izlūkošanas dienests ir saņēmis informāciju, ka, sākot ar 2026. gadu, 4 800 </t>
    </r>
    <r>
      <rPr>
        <i/>
        <sz val="10"/>
        <rFont val="Times New Roman"/>
        <family val="1"/>
        <charset val="186"/>
      </rPr>
      <t>euro</t>
    </r>
    <r>
      <rPr>
        <sz val="10"/>
        <rFont val="Times New Roman"/>
        <family val="1"/>
        <charset val="186"/>
      </rPr>
      <t xml:space="preserve"> apmērā palielināsies ikgadējā dalības maksa minētajā grupā.</t>
    </r>
  </si>
  <si>
    <t>Tieslietu  ministrijas priekšlikums</t>
  </si>
  <si>
    <t>2024.-2026.gada prioritārajam  pasākumam "Tiesu darbības nodrošināšana un infrastruktūras uzturēšanas izdevumu segšana" piešķirtie līdzekļi netiks izlietoti plānotajā apmērā, jo līgums par transportlīdzekļu nomu noslēgts par mazāku summu. Tāpēc radušos ietaupījumu var novirzīt citam mērķim.</t>
  </si>
  <si>
    <t>Lai pilnveidotu pagaidu aizsardzības pret vardarbību mehānismu un veicinātu sabiedrības uzticību tiesu sistēmai un  stiprinātu Tiesu informatīvās sistēmas drošību.</t>
  </si>
  <si>
    <t>Tieslietu ministrijas priekšlikums</t>
  </si>
  <si>
    <t>2024.-2026.gada prioritārajam  pasākumam "Tiesu darbības nodrošināšana un infrastruktūras uzturēšanas izdevumu segšana" piešķirtie līdzekļi netiks izlietoti plānotajā apmērā, jo līgums par transportlīdzekļu nomu noslēgts par mazāku summu.Tāpēc radušos ietaupījumu var novirzīt citam mērķim.</t>
  </si>
  <si>
    <t>Jaunā Trados versija nodrošinās tulkotājiem stabilu un drošu darba vidi un  arī veicinās tiesu sistēmas kopējo kvalitāti, nodrošinot precīzu un profesionālu tulkojumu juridiskajos procesos.</t>
  </si>
  <si>
    <t>Tiesībsarga biroja priekšlikums</t>
  </si>
  <si>
    <t>Samazinās izdevumus, pārskatot ārvalstu mācību, darba un dienesta komandējumu apjomu.</t>
  </si>
  <si>
    <t>Biedru naudas pieauguma segšanai.</t>
  </si>
  <si>
    <t>Programmā 34.00.00 “Jaunsardzes centrs” samazināt izdevumus apmācību realizācijai Jaunsargiem un Valsts aizsardzības mācību dalībniekiem (izdevumi precēm un pakalpojumiem)</t>
  </si>
  <si>
    <t>Programmā 28.00.00 “Ģeodēzija un kartogrāfija” palielināt izdevumus, lai nodrošinātu finansējumu iespieddarbu un ģeotelpisko datu sagatavošanai Jaunsardzes centra vajadzībām (izdevumi precēm un pakalpojumiem)</t>
  </si>
  <si>
    <t>Apakšprogrammā 22.12.00 “Nacionālo bruņoto spēku uzturēšana” samazināt izdevumus NBS militārajām mācībām (izdevumi precēm un pakalpojumiem)</t>
  </si>
  <si>
    <t>Programmā 12.00.00 “Kara muzejs” palielināt izdevumus ieroču kolekcijas atklātā fonda izveidei Pulvertorņa pagrabā un muzeja ēkas telpu un teritorijas uzkopšanas pakalpojumu apmaksai (izdevumi precēm un pakalpojumiem)</t>
  </si>
  <si>
    <t>budžeta apakšprogramma 38.05.00 “Veselības aprūpe un fiziskā sagatavotība” - finansējums peldbaseina apmeklējumiem amatpersonu ar speciālajām dienesta pakāpēm psiholoģiskā atbalsta kursa ietvaros (izdevumi precēm un pakalpojumiem)</t>
  </si>
  <si>
    <t>budžeta apakšprogramma 38.05.00 “Veselības aprūpe un fiziskā sagatavotība” - finansējums 2024. – 2026. gada prioritārajam pasākumam “Valsts apmaksātu veselības aprūpes pakalpojumu pieejamības paaugstināšana Iekšlietu ministrijas sistēmas iestāžu un Ieslodzījuma vietu pārvaldes amatpersonām ar speciālajām dienesta pakāpēm” (izdevumi atlīdzībai)</t>
  </si>
  <si>
    <t>budžeta apakšprogrammai 38.05.00 “Veselības aprūpe un fiziskā sagatavotība” ēdināšanas pakalpojuma apmaksai amatpersonu ar speciālajām dienesta pakāpēm psiholoģiskā atbalsta kursa ietvaros (izdevumi precēm un pakalpojumiem)</t>
  </si>
  <si>
    <t>budžeta apakšprogramma 38.05.00 “Veselības aprūpe un fiziskā sagatavotība” - 2024. – 2026. gada prioritārā pasākuma “Valsts apmaksātu veselības aprūpes pakalpojumu pieejamības paaugstināšana Iekšlietu ministrijas sistēmas iestāžu un Ieslodzījuma vietu pārvaldes amatpersonām ar speciālajām dienesta pakāpēm” finansējums (izdevumi atlīdzībai)</t>
  </si>
  <si>
    <t>budžeta apakšprogrammai 38.05.00 “Veselības aprūpe un fiziskā sagatavotība” konkurētspējīga atalgojuma nodrošināšanai psihologiem, kas sniedz psiholoģisko atbalstu amatpersonām ar speciālajām dienesta pakāpēm (izdevumi atlīdzībai)</t>
  </si>
  <si>
    <t>budžeta apakšprogrammai 02.03.00 “Vienotās sakaru un informācijas sistēmas uzturēšana un vadība” informācijas un tehnoloģiju resursu nodrošinājumam un atbalsta nodrošināšanai Valsts apdraudējuma novēršanas informācijas sistēmas darbināšanai (izdevumi atlīdzībai)</t>
  </si>
  <si>
    <t>apakšprogrammai 06.01.00 “Valsts policija” sakaru pakalpojumu izdevumu sadārdzinājuma segšanai (izdevumi precēm un pakalpojumiem)</t>
  </si>
  <si>
    <t>budžeta programma 07.00.00 “Ugunsdrošība, glābšana un civilā aizsardzība” (izdevumi atlīdzībai)</t>
  </si>
  <si>
    <t>budžeta programmai 97.00.00 “Nozaru vadība un politikas plānošana” krīžu vadības un civilās aizsardzības jautājumu koordinēšanas nodrošināšanai (izdevumi atlīdzībai)</t>
  </si>
  <si>
    <t xml:space="preserve">valsts budžeta resora “74. Gadskārtējā valsts budžeta izpildes procesā pārdalāmais finansējums” programma 10.00.00 “Noziedzīgi iegūtu līdzekļu legalizācijas un terorisma finansēšanas novēršana” </t>
  </si>
  <si>
    <t>budžeta programmai 43.00.00 “Finanšu izlūkošanas dienesta darbība” ilgtermiņa saistību pasākuma “Maksājumi starptautiskajās institūcijās un programmās” īstenošanai – iemaksām dalībai Finanšu izlūkošanas dienestu grupā (EGS) (izdevumi starptautiskajai sadarbībai)</t>
  </si>
  <si>
    <t>budžeta apakšprogramma 03.02.00 “Apgabaltiesas un rajonu (pilsētu) tiesas” - 2024.-2026.gada prioritārā pasākuma "Tiesu darbības nodrošināšana un infrastruktūras uzturēšanas izdevumu segšana" finansējums (izdevumi precēm un pakalpojumiem)</t>
  </si>
  <si>
    <t>budžeta apakšprogrammai  03.01.00 “Tiesu administrēšana",  lai nodrošinātu finansējumu jaunas pieteikuma veidlapas “Pieteikums par pagaidu aizsardzību pret vardarbību” izstrādei E-lietas portālā www.elieta.lv un Tiesu informatīvās sistēmas drošības auditā konstatēto ieteikumu ieviešanu kiberdrošības risku mazināšanai (izdevumi precēm un pakalpojumiem)</t>
  </si>
  <si>
    <t>budžeta apakšprogrammai  03.02.00 “Apgabaltiesas un rajonu (pilsētu) tiesas” tulkošanas rīka “Trados” servera un lietotāju licenču nomas izdevumu segšanai  (izdevumi precēm un pakalpojumiem)</t>
  </si>
  <si>
    <t>budžeta programmas 01.00.00 “Tiesībsarga birojs” izdevumi ārvalstu mācību, darba un dienesta komandējumiem (izdevumi precēm un pakalpojumiem)</t>
  </si>
  <si>
    <t>budžeta programmai 01.00.00 “Tiesībsarga birojs”, lai nodrošinātu biedru naudas pieauguma segšanu Eiropas vienlīdzības nodrošināšanas institūciju sadarbības tīklam (Equinet) (izdevumi starptautiskajai sadarbībai)</t>
  </si>
  <si>
    <t>2026.g.</t>
  </si>
  <si>
    <t>2027.g.</t>
  </si>
  <si>
    <t>2028.g.</t>
  </si>
  <si>
    <t xml:space="preserve">Izdevumi piemaksām pie vecuma un invaliditātes pensijām (valsts budžeta uzturēšanas izdevumu transferti no valsts pamatbudžeta uz valsts speciālo budžetu) </t>
  </si>
  <si>
    <t>Nodarbinātības valsts aģentūras atlīdzības fonda saglabāšana 2025.g. līmenī (LM pamatbudžets)</t>
  </si>
  <si>
    <t>Valsts sociālās apdrošināšanas aģentūras atlīdzības fonda saglabāšana 2025.g. līmenī (LM speciālais budžets)</t>
  </si>
  <si>
    <t>3. pielikums</t>
  </si>
  <si>
    <r>
      <t xml:space="preserve">Ministriju fiskāli neitrālie priekšlikumi, </t>
    </r>
    <r>
      <rPr>
        <b/>
        <i/>
        <sz val="12"/>
        <rFont val="Times New Roman"/>
        <family val="1"/>
        <charset val="186"/>
      </rPr>
      <t>euro</t>
    </r>
  </si>
  <si>
    <t>Finanšu ministrs</t>
  </si>
  <si>
    <t>A. Ašeradens</t>
  </si>
  <si>
    <t>Adijāne,  26663998</t>
  </si>
  <si>
    <t>Zane.Adijane@fm.gov.lv</t>
  </si>
  <si>
    <t>budžeta apakšprogramma 06.01.00 “Valsts policija”  (izdevumi precēm un pakalpojumiem)</t>
  </si>
  <si>
    <t>budžeta apakšprogrammai 40.02.00 “Nekustamais īpašums un centralizētais iepirkums” (izdevumi precēm un pakalpojumiem)</t>
  </si>
  <si>
    <t>budžeta apakšprogramma 06.01.00 “Valsts policija” - pasākums “Valsts policijas valsts reģistrācijas numura zīmes nolasīšanas iekārtas izgūto datu uzlabošana un uzturēšana” (izdevumi pamatkapitāla veidošanai)</t>
  </si>
  <si>
    <t>budžeta apakšprogrammai 02.03.00 “Vienotās sakaru un informācijas sistēmas uzturēšana un vadība” (izdevumi precēm un pakalpojumiem)</t>
  </si>
  <si>
    <t>Tiek veikta finansējuma pārdale, lai nodrošinātu telpu rezervāciju dienesta viesnīcā Ezermalas ielā 8A, Rīgā un atbilstoši Valsts policijas darbinieku vajadzībām nodrošinātu 24 gultasvietas, gultas veļas maiņu un istabu uzkopšanu pēc atbrīvošanas.</t>
  </si>
  <si>
    <t>Tiek veikta finansējuma pārdale, lai nodrošinātu Valsts policijas transportlīdzekļos esošās transportlīdzekļu valsts reģistrācijas numura zīmes nolasīšanas iekārtas izgūto datu (attiecībā par vinjetes esamību) uzlabošanu un uzturēšanu.</t>
  </si>
  <si>
    <t>LM prognozē plānotā finansējuma atlikumu saistībā ar piemaksu pie vecuma pensijām un piemaksu pie invaliditātes pensijām saņēmēju skaita samazināšanos pret plānoto un saistībā ar piemaksu pie invaliditātes pensijām vidējā apmēra samazināšanos pret plānoto, pamatojoties uz 2025. gada 7 mēnešu izdevumu un statistikas tendencēm (LM pamatbudžeta un speciālā budžeta izdevumi 2026.-2029.gadam tika rēķināti, pamatojoties uz 2025. gada 5 mēnešu izdevumu un statistikas tendencēm).</t>
  </si>
  <si>
    <t>Samazināti komandējuma un darba braucienu izdevumi.</t>
  </si>
  <si>
    <t xml:space="preserve">Finansējuma pārdale nepieciešama, lai nodrošinātu pastāvīgu ilgtermiņa finansējumu reģionālo mediju kapacitātes stiprināšanai. Reģionālie mediji Latvijā ir neaizvietojams instruments sabiedrības informēšanā, vietējās identitātes saglabāšanā un demokrātijas stiprināšanā. Tāpat svarīga loma reģionālajiem medijiem ir atvēlēta arī stratēģiskās komunikācijas un drošības kontekstā. </t>
  </si>
  <si>
    <t>Aizsardzības ministrijas valsts budžeta programmā 30.00.00 “Valsts aizsardzības politikas realizācija” plānotais finansējums</t>
  </si>
  <si>
    <t>Kultūras ministrijas valsts budžeta programma “27.00.00 Mediju politikas īstenošana”</t>
  </si>
  <si>
    <t>Budžeta resora "08.Sabiedrības integrācijas fonds” valsts budžeta programmā 04.00.00 “Mediju projektu īstenošana” plānotais finansējums komerciālo elektronisko plašsaziņas līdzekļu kapacitātes stiprināšanai.</t>
  </si>
  <si>
    <t>Budžeta apakšprogrammai 31.01.00 “Budžeta izpilde”, lai segtu izdevumus, kas saistīti ar 2026. gadā plānoto valdības aizņēmēju foruma (Government Borrowers Forum) organizēšanu, tai skaitā efektīvu komunikāciju.</t>
  </si>
  <si>
    <r>
      <t>LM lūdz atjaunot atbilstoši MK 26.08.2025. sēdes prot. 33 53.</t>
    </r>
    <r>
      <rPr>
        <sz val="10"/>
        <rFont val="Aptos Narrow"/>
        <family val="2"/>
      </rPr>
      <t>§</t>
    </r>
    <r>
      <rPr>
        <sz val="10"/>
        <rFont val="Times New Roman"/>
        <family val="1"/>
        <charset val="186"/>
      </rPr>
      <t xml:space="preserve"> 14.punktam atbalstīto izdevumu samazinājumu atlīdzībām 2026.gadam un turpmāk ik gadu 802 009 </t>
    </r>
    <r>
      <rPr>
        <i/>
        <sz val="10"/>
        <rFont val="Times New Roman"/>
        <family val="1"/>
        <charset val="186"/>
      </rPr>
      <t>euro</t>
    </r>
    <r>
      <rPr>
        <sz val="10"/>
        <rFont val="Times New Roman"/>
        <family val="1"/>
        <charset val="186"/>
      </rPr>
      <t xml:space="preserve"> apmērā saskaņā ar informatīvā ziņojuma 7.pielikumu, t.sk. NVA atlīdzībām 214 866 </t>
    </r>
    <r>
      <rPr>
        <i/>
        <sz val="10"/>
        <rFont val="Times New Roman"/>
        <family val="1"/>
        <charset val="186"/>
      </rPr>
      <t>euro</t>
    </r>
    <r>
      <rPr>
        <sz val="10"/>
        <rFont val="Times New Roman"/>
        <family val="1"/>
        <charset val="186"/>
      </rPr>
      <t xml:space="preserve"> apmērā un VSAA atlīdzībām 587 143 </t>
    </r>
    <r>
      <rPr>
        <i/>
        <sz val="10"/>
        <rFont val="Times New Roman"/>
        <family val="1"/>
        <charset val="186"/>
      </rPr>
      <t>euro</t>
    </r>
    <r>
      <rPr>
        <sz val="10"/>
        <rFont val="Times New Roman"/>
        <family val="1"/>
        <charset val="186"/>
      </rPr>
      <t xml:space="preserve"> apmērā.</t>
    </r>
  </si>
  <si>
    <r>
      <t xml:space="preserve">Finansējuma pārdale no valsts budžeta programmas 21.00.00 “Kultūras mantojums” uz apakšprogrammu 19.07.00 “Mākslas un literatūra” 100 200 </t>
    </r>
    <r>
      <rPr>
        <i/>
        <sz val="10"/>
        <rFont val="Times New Roman"/>
        <family val="1"/>
        <charset val="186"/>
      </rPr>
      <t>euro</t>
    </r>
    <r>
      <rPr>
        <sz val="10"/>
        <rFont val="Times New Roman"/>
        <family val="1"/>
        <charset val="186"/>
      </rPr>
      <t xml:space="preserve"> apmērā, lai VSIA “Valmieras Drāmas teātris” Lāčplēša ielā 4, Valmierā, nodrošinātu inženierkomunikāciju apkalpošanas izmaksu segšanu rekonstruētajā teātra ēkā, un budžeta programmu 20.00.00 “Kultūrizglītība”  63 500 </t>
    </r>
    <r>
      <rPr>
        <i/>
        <sz val="10"/>
        <rFont val="Times New Roman"/>
        <family val="1"/>
        <charset val="186"/>
      </rPr>
      <t>euro</t>
    </r>
    <r>
      <rPr>
        <sz val="10"/>
        <rFont val="Times New Roman"/>
        <family val="1"/>
        <charset val="186"/>
      </rPr>
      <t xml:space="preserve"> apmērā, lai Mākslu izglītības kompetences centrs “Rīgas Dizaina un mākslas vidusskola” nodrošinātu inženierkomunikāciju apkalpošanas izmaksu segšanu objektā Aristīda Briāna ielā 13, Rīgā.</t>
    </r>
  </si>
  <si>
    <t>Pārskatot plānoto karavīru skaitu starptautiskās operācijās un tam plānoto finansējumu, kā arī vienību uzturēšanas izdevumus.</t>
  </si>
  <si>
    <t>Palielinājums ņemot vērā militārpersonu izdienas pensiju indeksāciju, atvaļināto karavīru skaita un vidējās izdienas pensijas pieaugumu</t>
  </si>
  <si>
    <t>Pārdale starp FM budžeta apakšprogrammām. Valsts kases efektīvas valsts parāda vadības un aizņemšanās ar iespējami izdevīgākiem nosacījumiem rezultātā veidojas ietaupījums procentu izdevumos, ko  FM piedāvā pārdalīt izdevumiem, kas saistīti ar 2026. gadā plānoto valdības aizņēmēju forumu (Government Borrowers Forum) 30 – 40 valstu augstākajām amatpersonām un Valstu kašu pārvaldniekiem no 1. līdz 3. jūnijam, tai skaitā efektīvu komunikāciju.</t>
  </si>
  <si>
    <r>
      <t>Pēc situācijas uz 2025. gada 1. augustu ir konstatējums, ka jau šobrīd EM budžeta programmas 33.00.00 “Ekonomikas attīstības programma” ietvaros iegūtie ieņēmumi veido 1 236 145 </t>
    </r>
    <r>
      <rPr>
        <i/>
        <sz val="10"/>
        <rFont val="Times New Roman"/>
        <family val="1"/>
        <charset val="186"/>
      </rPr>
      <t>euro</t>
    </r>
    <r>
      <rPr>
        <sz val="10"/>
        <rFont val="Times New Roman"/>
        <family val="1"/>
        <charset val="186"/>
      </rPr>
      <t>, kas pārsniedz plānoto (780 000</t>
    </r>
    <r>
      <rPr>
        <i/>
        <sz val="10"/>
        <rFont val="Times New Roman"/>
        <family val="1"/>
        <charset val="186"/>
      </rPr>
      <t xml:space="preserve"> euro</t>
    </r>
    <r>
      <rPr>
        <sz val="10"/>
        <rFont val="Times New Roman"/>
        <family val="1"/>
        <charset val="186"/>
      </rPr>
      <t xml:space="preserve">). Ņemot vērā minēto, EM priekšlikums ir budžeta programmā 33.00.00 “Ekonomikas attīstības programma”  palielināt 2026.gadam plānoto citu pašu ieņēmumu apmēru par 980 000 </t>
    </r>
    <r>
      <rPr>
        <i/>
        <sz val="10"/>
        <rFont val="Times New Roman"/>
        <family val="1"/>
        <charset val="186"/>
      </rPr>
      <t xml:space="preserve">euro </t>
    </r>
    <r>
      <rPr>
        <sz val="10"/>
        <rFont val="Times New Roman"/>
        <family val="1"/>
        <charset val="186"/>
      </rPr>
      <t>un attiecīgā apmērā arī izdevumus.</t>
    </r>
  </si>
  <si>
    <t>Ēkas Kalpaka bulv. 6 pielāgošana LR Prokuratūras vajadzībām</t>
  </si>
  <si>
    <t>Finansējuma pārdale starp VNĪ būvniecības projektiem</t>
  </si>
  <si>
    <t>Jaunas infrastruktūras izveide kontroles diernestu funkciju īstenošanai Uriekstes iela 42, Rīgā</t>
  </si>
  <si>
    <t>valsts pamatbudžeta ieņēmumi no naudas sodiem, ko uzliek Valsts robežsardze</t>
  </si>
  <si>
    <t>budžeta programmai 10.00.00 “Valsts robežsardzes darbība” (izdevumi precēm un pakalpojumiem)</t>
  </si>
  <si>
    <t>budžeta apakšprogrammai 40.03.00 “Lietiskie pierādījumi un izņemtā manta”  (izdevumi precēm un pakalpojumiem)</t>
  </si>
  <si>
    <t>Nodrošinājuma valsts aģentūrai sankcionēto mantu pārņemšanas, transportēšanas, glabāšanas, realizācijas vai utilizācijas izdevumu segšanai.</t>
  </si>
  <si>
    <t>Samazināti izdevumi Valsts policijas transportlīdzekļos esošās transportlīdzekļu valsts reģistrācijas numura zīmes nolasīšanas iekārtas izgūto datu (attiecībā par vinjetes esamību) uzlabošanai un uzturēšanai .</t>
  </si>
  <si>
    <t>IeM priekšlikums palielināt valsts pamatbudžeta ieņēmumus no naudas sodiem, ko uzliek Valsts robežsardze, 2026. gadā  un turpmāk ik gadu.</t>
  </si>
  <si>
    <t>Valsts robežsardzes radiācijas mērīšanas iekārtu uzturēšanas izdevumu segšanas nodrošināšanai.</t>
  </si>
  <si>
    <t>IeM priekšlikums palielināt valsts pamatbudžeta citus ieņēmumus no valstij piekritīgās mantas realizācijas 2026. gadā un turpmāk ik gadu.</t>
  </si>
  <si>
    <t xml:space="preserve">valsts pamatbudžeta citi ieņēmumi no valstij piekritīgās mantas realizācijas </t>
  </si>
  <si>
    <t>Informatīvajam ziņojumam “Par valsts budžeta likumprojektā iekļaujamiem prioritārajiem pasākumiem 2026., 2027. un 2028. gadam”</t>
  </si>
  <si>
    <t>Apakšprogrammā 22.12.00 “Nacionālo bruņoto spēku uzturēšana” samazināt izdevumus plānoto karavīru skaitu starptautiskās operācijās un tam plānoto finansējumu, kā arī vienību uzturēšanas izdevumus (izdevumi precēm un pakalpojumiem)</t>
  </si>
  <si>
    <t>Programmā 31.00.00. programmai “Militārpersonu pensiju fonds” palielināt izdevumus sociāla rakstura maksājumiem un kompensācijām, lai nodrošinātu sociālo garantiju izmaksu atbilstoši normatīvajiem aktiem (izdevumi sociāla rakstura maksājumiem un kompensācijām)</t>
  </si>
  <si>
    <t>Zemkopības ministrijas priekšlikums</t>
  </si>
  <si>
    <t>Budžeta apakšprogrammā 65.10.00 “Maksājumu iestādes izdevumi Eiropas Lauksaimniecības fonda lauku attīstībai (ELFLA) projektu un pasākumu īstenošanai (2023-2027)” pasākumu īstenošanai paredzētais valsts budžeta līdzfinansējums</t>
  </si>
  <si>
    <t xml:space="preserve">Finansējuma pārdale no apakšprogrammas 65.10.00 “Maksājumu iestādes izdevumi Eiropas Lauksaimniecības fonda lauku attīstībai (ELFLA) projektu un pasākumu īstenošanai (2023-2027)” uz apakšprogrammu 21.01.00 “Valsts atbalsts lauksaimniecības un lauku attīstībai”, lai 2026., 2027., 2028. un 2029.gadam atjaunotu samazinātos izdevumus pasākumam “Atbalsts dzīvnieku līķu savākšanai, transportēšanai, pārstrādei un likvidēšanai” īstenošanai </t>
  </si>
  <si>
    <t xml:space="preserve">budžeta apakšprogrammas 21.01.00 "Valsts atbalsts lauksaimniecības un lauku attīstībai" pasākuma “Atbalsts dzīvnieku līķu savākšanai, transportēšanai, pārstrādei un likvidēšanai” īstenošanai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</si>
</sst>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6" x14ac:knownFonts="1">
    <font>
      <sz val="11"/>
      <color theme="1"/>
      <name val="Calibri"/>
      <family val="2"/>
      <charset val="186"/>
      <scheme val="minor"/>
    </font>
    <font>
      <b/>
      <sz val="10"/>
      <color theme="1"/>
      <name val="Times New Roman"/>
      <family val="1"/>
      <charset val="186"/>
    </font>
    <font>
      <sz val="10"/>
      <name val="Arial"/>
      <family val="2"/>
      <charset val="186"/>
    </font>
    <font>
      <sz val="10"/>
      <name val="Times New Roman"/>
      <family val="1"/>
      <charset val="186"/>
    </font>
    <font>
      <b/>
      <sz val="10"/>
      <name val="Times New Roman"/>
      <family val="1"/>
      <charset val="186"/>
    </font>
    <font>
      <sz val="10"/>
      <color theme="1"/>
      <name val="Times New Roman"/>
      <family val="1"/>
      <charset val="186"/>
    </font>
    <font>
      <i/>
      <sz val="10"/>
      <name val="Times New Roman"/>
      <family val="1"/>
      <charset val="186"/>
    </font>
    <font>
      <sz val="10"/>
      <color theme="1"/>
      <name val="Calibri"/>
      <family val="2"/>
      <charset val="186"/>
      <scheme val="minor"/>
    </font>
    <font>
      <sz val="10"/>
      <name val="Aptos Narrow"/>
      <family val="2"/>
    </font>
    <font>
      <sz val="11"/>
      <color theme="1"/>
      <name val="Calibri"/>
      <family val="2"/>
      <charset val="186"/>
      <scheme val="minor"/>
    </font>
    <font>
      <b/>
      <sz val="12"/>
      <name val="Times New Roman"/>
      <family val="1"/>
      <charset val="186"/>
    </font>
    <font>
      <b/>
      <i/>
      <sz val="12"/>
      <name val="Times New Roman"/>
      <family val="1"/>
      <charset val="186"/>
    </font>
    <font>
      <sz val="12"/>
      <name val="Times New Roman"/>
      <family val="1"/>
      <charset val="186"/>
    </font>
    <font>
      <sz val="12"/>
      <color theme="1"/>
      <name val="Calibri"/>
      <family val="2"/>
      <charset val="186"/>
      <scheme val="minor"/>
    </font>
    <font>
      <sz val="12"/>
      <color theme="1"/>
      <name val="Times New Roman"/>
      <family val="1"/>
      <charset val="186"/>
    </font>
    <font>
      <u/>
      <sz val="11"/>
      <color theme="1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applyBorder="0"/>
    <xf numFmtId="0" fontId="9" fillId="0" borderId="0"/>
    <xf numFmtId="0" fontId="15" fillId="0" borderId="0" applyNumberFormat="0" applyFill="0" applyBorder="0" applyAlignment="0" applyProtection="0"/>
    <xf numFmtId="43" fontId="9" fillId="0" borderId="0" applyFont="0" applyFill="0" applyBorder="0" applyAlignment="0" applyProtection="0"/>
  </cellStyleXfs>
  <cellXfs count="55">
    <xf numFmtId="0" fontId="0" fillId="0" borderId="0" xfId="0"/>
    <xf numFmtId="0" fontId="3" fillId="0" borderId="0" xfId="1" applyFont="1"/>
    <xf numFmtId="3" fontId="3" fillId="0" borderId="1" xfId="1" applyNumberFormat="1" applyFont="1" applyBorder="1" applyAlignment="1">
      <alignment vertical="top" wrapText="1"/>
    </xf>
    <xf numFmtId="0" fontId="4" fillId="0" borderId="1" xfId="1" applyFont="1" applyBorder="1" applyAlignment="1">
      <alignment horizontal="center" vertical="center" wrapText="1"/>
    </xf>
    <xf numFmtId="3" fontId="4" fillId="0" borderId="1" xfId="1" applyNumberFormat="1" applyFont="1" applyBorder="1" applyAlignment="1">
      <alignment vertical="center" wrapText="1"/>
    </xf>
    <xf numFmtId="3" fontId="4" fillId="0" borderId="1" xfId="1" applyNumberFormat="1" applyFont="1" applyBorder="1" applyAlignment="1">
      <alignment vertical="center"/>
    </xf>
    <xf numFmtId="3" fontId="1" fillId="0" borderId="1" xfId="0" applyNumberFormat="1" applyFont="1" applyBorder="1"/>
    <xf numFmtId="0" fontId="4" fillId="0" borderId="1" xfId="1" applyFont="1" applyBorder="1" applyAlignment="1">
      <alignment horizontal="left" vertical="center" wrapText="1"/>
    </xf>
    <xf numFmtId="0" fontId="1" fillId="0" borderId="1" xfId="0" applyFont="1" applyBorder="1" applyAlignment="1">
      <alignment vertical="center" wrapText="1"/>
    </xf>
    <xf numFmtId="0" fontId="4" fillId="0" borderId="1" xfId="1" applyFont="1" applyBorder="1" applyAlignment="1">
      <alignment vertical="center" wrapText="1"/>
    </xf>
    <xf numFmtId="0" fontId="3" fillId="0" borderId="1" xfId="1" applyFont="1" applyBorder="1" applyAlignment="1">
      <alignment vertical="center" wrapText="1"/>
    </xf>
    <xf numFmtId="0" fontId="3" fillId="2" borderId="1" xfId="1" applyFont="1" applyFill="1" applyBorder="1" applyAlignment="1">
      <alignment vertical="center" wrapText="1"/>
    </xf>
    <xf numFmtId="0" fontId="1" fillId="0" borderId="1" xfId="0" applyFont="1" applyBorder="1" applyAlignment="1">
      <alignment horizontal="left" vertical="center" wrapText="1"/>
    </xf>
    <xf numFmtId="0" fontId="4" fillId="3" borderId="1" xfId="1" applyFont="1" applyFill="1" applyBorder="1" applyAlignment="1">
      <alignment horizontal="center" vertical="center" wrapText="1"/>
    </xf>
    <xf numFmtId="0" fontId="4" fillId="3" borderId="1" xfId="1" applyFont="1" applyFill="1" applyBorder="1" applyAlignment="1">
      <alignment vertical="center" wrapText="1"/>
    </xf>
    <xf numFmtId="0" fontId="4" fillId="0" borderId="1" xfId="1" applyFont="1" applyBorder="1" applyAlignment="1">
      <alignment horizontal="right" vertical="center" wrapText="1"/>
    </xf>
    <xf numFmtId="49" fontId="4" fillId="0" borderId="1" xfId="2" applyNumberFormat="1" applyFont="1" applyBorder="1" applyAlignment="1">
      <alignment horizontal="left" vertical="center" wrapText="1"/>
    </xf>
    <xf numFmtId="49" fontId="3" fillId="0" borderId="1" xfId="2" applyNumberFormat="1" applyFont="1" applyBorder="1" applyAlignment="1">
      <alignment horizontal="left" vertical="center" wrapText="1"/>
    </xf>
    <xf numFmtId="0" fontId="4" fillId="0" borderId="1" xfId="1" applyFont="1" applyBorder="1" applyAlignment="1">
      <alignment horizontal="left" vertical="center"/>
    </xf>
    <xf numFmtId="0" fontId="4" fillId="3" borderId="3" xfId="1" applyFont="1" applyFill="1" applyBorder="1" applyAlignment="1">
      <alignment vertical="center" wrapText="1"/>
    </xf>
    <xf numFmtId="0" fontId="4" fillId="3" borderId="4" xfId="1" applyFont="1" applyFill="1" applyBorder="1" applyAlignment="1">
      <alignment vertical="center" wrapText="1"/>
    </xf>
    <xf numFmtId="49" fontId="3" fillId="0" borderId="1" xfId="2" applyNumberFormat="1" applyFont="1" applyBorder="1" applyAlignment="1">
      <alignment horizontal="center" vertical="top" wrapText="1"/>
    </xf>
    <xf numFmtId="0" fontId="4" fillId="0" borderId="2" xfId="1" applyFont="1" applyBorder="1" applyAlignment="1">
      <alignment horizontal="left" vertical="center" wrapText="1"/>
    </xf>
    <xf numFmtId="0" fontId="4" fillId="0" borderId="2" xfId="1" applyFont="1" applyBorder="1" applyAlignment="1">
      <alignment horizontal="right" vertical="center" wrapText="1"/>
    </xf>
    <xf numFmtId="0" fontId="3" fillId="0" borderId="1" xfId="1" applyFont="1" applyBorder="1" applyAlignment="1">
      <alignment horizontal="left" vertical="center" wrapText="1"/>
    </xf>
    <xf numFmtId="3" fontId="3" fillId="0" borderId="1" xfId="1" applyNumberFormat="1" applyFont="1" applyBorder="1" applyAlignment="1">
      <alignment vertical="center" wrapText="1"/>
    </xf>
    <xf numFmtId="0" fontId="3" fillId="0" borderId="0" xfId="1" applyFont="1" applyAlignment="1">
      <alignment vertical="center" wrapText="1"/>
    </xf>
    <xf numFmtId="0" fontId="3" fillId="3" borderId="1" xfId="1" applyFont="1" applyFill="1" applyBorder="1" applyAlignment="1">
      <alignment vertical="center" wrapText="1"/>
    </xf>
    <xf numFmtId="49" fontId="4" fillId="0" borderId="1" xfId="1" applyNumberFormat="1" applyFont="1" applyBorder="1" applyAlignment="1">
      <alignment horizontal="justify" vertical="center" wrapText="1"/>
    </xf>
    <xf numFmtId="0" fontId="5" fillId="0" borderId="1" xfId="0" applyFont="1" applyBorder="1" applyAlignment="1">
      <alignment vertical="center" wrapText="1"/>
    </xf>
    <xf numFmtId="49" fontId="3" fillId="0" borderId="1" xfId="1" applyNumberFormat="1" applyFont="1" applyBorder="1" applyAlignment="1">
      <alignment horizontal="justify" vertical="center" wrapText="1"/>
    </xf>
    <xf numFmtId="0" fontId="3" fillId="0" borderId="0" xfId="1" applyFont="1" applyAlignment="1">
      <alignment vertical="center"/>
    </xf>
    <xf numFmtId="0" fontId="4" fillId="3" borderId="2" xfId="1" applyFont="1" applyFill="1" applyBorder="1" applyAlignment="1">
      <alignment horizontal="center" vertical="center" wrapText="1"/>
    </xf>
    <xf numFmtId="0" fontId="0" fillId="0" borderId="0" xfId="0" applyAlignment="1">
      <alignment wrapText="1"/>
    </xf>
    <xf numFmtId="0" fontId="4" fillId="4" borderId="1" xfId="1" applyFont="1" applyFill="1" applyBorder="1" applyAlignment="1">
      <alignment horizontal="center" vertical="center" wrapText="1"/>
    </xf>
    <xf numFmtId="0" fontId="4" fillId="0" borderId="5" xfId="1" applyFont="1" applyBorder="1" applyAlignment="1">
      <alignment horizontal="center" vertical="center" wrapText="1"/>
    </xf>
    <xf numFmtId="0" fontId="12" fillId="0" borderId="0" xfId="1" applyFont="1"/>
    <xf numFmtId="0" fontId="12" fillId="0" borderId="0" xfId="1" applyFont="1" applyAlignment="1">
      <alignment vertical="center"/>
    </xf>
    <xf numFmtId="0" fontId="13" fillId="0" borderId="0" xfId="3" applyFont="1"/>
    <xf numFmtId="0" fontId="14" fillId="0" borderId="0" xfId="0" applyFont="1" applyAlignment="1">
      <alignment horizontal="right" wrapText="1"/>
    </xf>
    <xf numFmtId="0" fontId="5" fillId="0" borderId="0" xfId="0" applyFont="1" applyAlignment="1">
      <alignment vertical="center"/>
    </xf>
    <xf numFmtId="0" fontId="15" fillId="0" borderId="0" xfId="4" applyAlignment="1">
      <alignment vertical="center"/>
    </xf>
    <xf numFmtId="0" fontId="14" fillId="0" borderId="0" xfId="0" applyFont="1" applyAlignment="1">
      <alignment wrapText="1"/>
    </xf>
    <xf numFmtId="164" fontId="4" fillId="0" borderId="1" xfId="5" applyNumberFormat="1" applyFont="1" applyFill="1" applyBorder="1" applyAlignment="1">
      <alignment horizontal="right" vertical="center" wrapText="1"/>
    </xf>
    <xf numFmtId="0" fontId="3" fillId="2" borderId="1"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2" borderId="8" xfId="1" applyFont="1" applyFill="1" applyBorder="1" applyAlignment="1">
      <alignment horizontal="left" vertical="center" wrapText="1"/>
    </xf>
    <xf numFmtId="0" fontId="10" fillId="0" borderId="0" xfId="1" applyFont="1" applyAlignment="1">
      <alignment horizontal="center" vertical="center" wrapText="1"/>
    </xf>
    <xf numFmtId="0" fontId="14" fillId="0" borderId="0" xfId="0" applyFont="1" applyAlignment="1">
      <alignment horizontal="left" wrapText="1"/>
    </xf>
    <xf numFmtId="0" fontId="3" fillId="0" borderId="1" xfId="1" applyFont="1" applyBorder="1" applyAlignment="1">
      <alignment horizontal="left" vertical="center" wrapText="1"/>
    </xf>
    <xf numFmtId="0" fontId="14" fillId="0" borderId="0" xfId="0" applyFont="1" applyAlignment="1">
      <alignment horizontal="right" wrapText="1"/>
    </xf>
    <xf numFmtId="0" fontId="3" fillId="0" borderId="1" xfId="0" applyFont="1" applyBorder="1" applyAlignment="1">
      <alignment horizontal="left" vertical="center" wrapText="1"/>
    </xf>
    <xf numFmtId="0" fontId="3" fillId="2" borderId="1" xfId="1" applyFont="1" applyFill="1" applyBorder="1" applyAlignment="1">
      <alignment vertical="center" wrapText="1"/>
    </xf>
    <xf numFmtId="0" fontId="7" fillId="2" borderId="1" xfId="0" applyFont="1" applyFill="1" applyBorder="1" applyAlignment="1">
      <alignment vertical="center" wrapText="1"/>
    </xf>
  </cellXfs>
  <cellStyles count="6">
    <cellStyle name="Comma" xfId="5" builtinId="3"/>
    <cellStyle name="Hyperlink" xfId="4" builtinId="8"/>
    <cellStyle name="Normal" xfId="0" builtinId="0"/>
    <cellStyle name="Normal 2" xfId="1" xr:uid="{00000000-0005-0000-0000-000001000000}"/>
    <cellStyle name="Normal 3 3 2 2" xfId="3" xr:uid="{88F7A8E4-C714-4527-B7D4-655D6EE68EF6}"/>
    <cellStyle name="Normal_Sheet1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ne.Adij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tabSelected="1" topLeftCell="A110" zoomScale="90" zoomScaleNormal="90" workbookViewId="0">
      <selection activeCell="D133" sqref="D133"/>
    </sheetView>
  </sheetViews>
  <sheetFormatPr defaultColWidth="8.7109375" defaultRowHeight="12.75" x14ac:dyDescent="0.2"/>
  <cols>
    <col min="1" max="1" width="14.140625" style="1" customWidth="1"/>
    <col min="2" max="2" width="53.85546875" style="31" customWidth="1"/>
    <col min="3" max="5" width="13.42578125" style="1" customWidth="1"/>
    <col min="6" max="6" width="47.5703125" style="26" customWidth="1"/>
    <col min="7" max="16384" width="8.7109375" style="1"/>
  </cols>
  <sheetData>
    <row r="1" spans="1:6" s="36" customFormat="1" ht="18" customHeight="1" x14ac:dyDescent="0.25">
      <c r="B1" s="37"/>
      <c r="D1" s="38"/>
      <c r="E1" s="38"/>
      <c r="F1" s="39" t="s">
        <v>104</v>
      </c>
    </row>
    <row r="2" spans="1:6" s="36" customFormat="1" ht="18" customHeight="1" x14ac:dyDescent="0.25">
      <c r="B2" s="51" t="s">
        <v>141</v>
      </c>
      <c r="C2" s="51"/>
      <c r="D2" s="51"/>
      <c r="E2" s="51"/>
      <c r="F2" s="51"/>
    </row>
    <row r="4" spans="1:6" ht="18" customHeight="1" x14ac:dyDescent="0.2">
      <c r="B4" s="48" t="s">
        <v>105</v>
      </c>
      <c r="C4" s="48"/>
      <c r="D4" s="48"/>
      <c r="E4" s="48"/>
      <c r="F4" s="48"/>
    </row>
    <row r="5" spans="1:6" x14ac:dyDescent="0.2">
      <c r="B5" s="35"/>
      <c r="C5" s="35"/>
      <c r="D5" s="35"/>
      <c r="E5" s="35"/>
      <c r="F5" s="35"/>
    </row>
    <row r="6" spans="1:6" ht="28.5" customHeight="1" x14ac:dyDescent="0.2">
      <c r="A6" s="34" t="s">
        <v>0</v>
      </c>
      <c r="B6" s="34" t="s">
        <v>1</v>
      </c>
      <c r="C6" s="34" t="s">
        <v>98</v>
      </c>
      <c r="D6" s="34" t="s">
        <v>99</v>
      </c>
      <c r="E6" s="34" t="s">
        <v>100</v>
      </c>
      <c r="F6" s="34" t="s">
        <v>4</v>
      </c>
    </row>
    <row r="7" spans="1:6" ht="23.25" customHeight="1" x14ac:dyDescent="0.2">
      <c r="A7" s="13">
        <f>1</f>
        <v>1</v>
      </c>
      <c r="B7" s="14" t="s">
        <v>75</v>
      </c>
      <c r="C7" s="14"/>
      <c r="D7" s="14"/>
      <c r="E7" s="14"/>
      <c r="F7" s="27"/>
    </row>
    <row r="8" spans="1:6" ht="48.75" customHeight="1" x14ac:dyDescent="0.2">
      <c r="A8" s="7" t="s">
        <v>2</v>
      </c>
      <c r="B8" s="7" t="s">
        <v>96</v>
      </c>
      <c r="C8" s="4">
        <v>-3000</v>
      </c>
      <c r="D8" s="4">
        <v>-3000</v>
      </c>
      <c r="E8" s="4">
        <v>-3000</v>
      </c>
      <c r="F8" s="10" t="s">
        <v>76</v>
      </c>
    </row>
    <row r="9" spans="1:6" ht="56.25" customHeight="1" x14ac:dyDescent="0.2">
      <c r="A9" s="7" t="s">
        <v>3</v>
      </c>
      <c r="B9" s="7" t="s">
        <v>97</v>
      </c>
      <c r="C9" s="4">
        <v>3000</v>
      </c>
      <c r="D9" s="4">
        <v>3000</v>
      </c>
      <c r="E9" s="4">
        <v>3000</v>
      </c>
      <c r="F9" s="10" t="s">
        <v>77</v>
      </c>
    </row>
    <row r="10" spans="1:6" ht="21.75" customHeight="1" x14ac:dyDescent="0.2">
      <c r="A10" s="13">
        <f>A7+1</f>
        <v>2</v>
      </c>
      <c r="B10" s="14" t="s">
        <v>51</v>
      </c>
      <c r="C10" s="14"/>
      <c r="D10" s="14"/>
      <c r="E10" s="14"/>
      <c r="F10" s="13"/>
    </row>
    <row r="11" spans="1:6" ht="41.25" customHeight="1" x14ac:dyDescent="0.2">
      <c r="A11" s="7" t="s">
        <v>2</v>
      </c>
      <c r="B11" s="7" t="s">
        <v>52</v>
      </c>
      <c r="C11" s="4"/>
      <c r="D11" s="4">
        <v>-24102</v>
      </c>
      <c r="E11" s="4">
        <v>-24102</v>
      </c>
      <c r="F11" s="44" t="s">
        <v>53</v>
      </c>
    </row>
    <row r="12" spans="1:6" ht="34.5" customHeight="1" x14ac:dyDescent="0.2">
      <c r="A12" s="7" t="s">
        <v>3</v>
      </c>
      <c r="B12" s="7" t="s">
        <v>54</v>
      </c>
      <c r="C12" s="4"/>
      <c r="D12" s="4">
        <v>24102</v>
      </c>
      <c r="E12" s="4">
        <v>24102</v>
      </c>
      <c r="F12" s="44"/>
    </row>
    <row r="13" spans="1:6" ht="23.25" customHeight="1" x14ac:dyDescent="0.2">
      <c r="A13" s="13">
        <f>A10+1</f>
        <v>3</v>
      </c>
      <c r="B13" s="14" t="s">
        <v>55</v>
      </c>
      <c r="C13" s="14"/>
      <c r="D13" s="14"/>
      <c r="E13" s="14"/>
      <c r="F13" s="14"/>
    </row>
    <row r="14" spans="1:6" ht="60.75" customHeight="1" x14ac:dyDescent="0.2">
      <c r="A14" s="7" t="s">
        <v>2</v>
      </c>
      <c r="B14" s="7" t="s">
        <v>78</v>
      </c>
      <c r="C14" s="4">
        <v>-27033</v>
      </c>
      <c r="D14" s="4">
        <v>0</v>
      </c>
      <c r="E14" s="4">
        <v>0</v>
      </c>
      <c r="F14" s="11" t="s">
        <v>56</v>
      </c>
    </row>
    <row r="15" spans="1:6" ht="76.5" customHeight="1" x14ac:dyDescent="0.2">
      <c r="A15" s="7" t="s">
        <v>3</v>
      </c>
      <c r="B15" s="7" t="s">
        <v>79</v>
      </c>
      <c r="C15" s="4">
        <v>27033</v>
      </c>
      <c r="D15" s="4">
        <v>0</v>
      </c>
      <c r="E15" s="4">
        <v>0</v>
      </c>
      <c r="F15" s="10" t="s">
        <v>57</v>
      </c>
    </row>
    <row r="16" spans="1:6" ht="24.75" customHeight="1" x14ac:dyDescent="0.2">
      <c r="A16" s="13">
        <f>A13+1</f>
        <v>4</v>
      </c>
      <c r="B16" s="14" t="s">
        <v>55</v>
      </c>
      <c r="C16" s="14"/>
      <c r="D16" s="14"/>
      <c r="E16" s="14"/>
      <c r="F16" s="14"/>
    </row>
    <row r="17" spans="1:6" ht="48" customHeight="1" x14ac:dyDescent="0.2">
      <c r="A17" s="7" t="s">
        <v>2</v>
      </c>
      <c r="B17" s="7" t="s">
        <v>80</v>
      </c>
      <c r="C17" s="4">
        <v>-81245</v>
      </c>
      <c r="D17" s="4">
        <v>-39612</v>
      </c>
      <c r="E17" s="4">
        <v>-39612</v>
      </c>
      <c r="F17" s="11" t="s">
        <v>56</v>
      </c>
    </row>
    <row r="18" spans="1:6" ht="57" customHeight="1" x14ac:dyDescent="0.2">
      <c r="A18" s="16" t="s">
        <v>3</v>
      </c>
      <c r="B18" s="9" t="s">
        <v>81</v>
      </c>
      <c r="C18" s="5">
        <v>81245</v>
      </c>
      <c r="D18" s="5">
        <v>39612</v>
      </c>
      <c r="E18" s="5">
        <v>39612</v>
      </c>
      <c r="F18" s="10" t="s">
        <v>58</v>
      </c>
    </row>
    <row r="19" spans="1:6" ht="23.25" customHeight="1" x14ac:dyDescent="0.2">
      <c r="A19" s="13">
        <f>A16+1</f>
        <v>5</v>
      </c>
      <c r="B19" s="14" t="s">
        <v>55</v>
      </c>
      <c r="C19" s="14"/>
      <c r="D19" s="14"/>
      <c r="E19" s="14"/>
      <c r="F19" s="14"/>
    </row>
    <row r="20" spans="1:6" ht="71.25" customHeight="1" x14ac:dyDescent="0.2">
      <c r="A20" s="7" t="s">
        <v>2</v>
      </c>
      <c r="B20" s="7" t="s">
        <v>142</v>
      </c>
      <c r="C20" s="4">
        <v>-3709223</v>
      </c>
      <c r="D20" s="4">
        <v>-3709223</v>
      </c>
      <c r="E20" s="4">
        <v>-3709223</v>
      </c>
      <c r="F20" s="10" t="s">
        <v>125</v>
      </c>
    </row>
    <row r="21" spans="1:6" ht="67.5" customHeight="1" x14ac:dyDescent="0.2">
      <c r="A21" s="16" t="s">
        <v>3</v>
      </c>
      <c r="B21" s="9" t="s">
        <v>143</v>
      </c>
      <c r="C21" s="5">
        <v>3709223</v>
      </c>
      <c r="D21" s="5">
        <v>3709223</v>
      </c>
      <c r="E21" s="5">
        <v>3709223</v>
      </c>
      <c r="F21" s="10" t="s">
        <v>126</v>
      </c>
    </row>
    <row r="22" spans="1:6" ht="17.25" customHeight="1" x14ac:dyDescent="0.2">
      <c r="A22" s="13">
        <f>A19+1</f>
        <v>6</v>
      </c>
      <c r="B22" s="14" t="s">
        <v>5</v>
      </c>
      <c r="C22" s="14"/>
      <c r="D22" s="14"/>
      <c r="E22" s="14"/>
      <c r="F22" s="13"/>
    </row>
    <row r="23" spans="1:6" ht="54.75" customHeight="1" x14ac:dyDescent="0.2">
      <c r="A23" s="7" t="s">
        <v>2</v>
      </c>
      <c r="B23" s="7" t="s">
        <v>7</v>
      </c>
      <c r="C23" s="4">
        <v>980000</v>
      </c>
      <c r="D23" s="4"/>
      <c r="E23" s="4"/>
      <c r="F23" s="52" t="s">
        <v>128</v>
      </c>
    </row>
    <row r="24" spans="1:6" ht="83.25" customHeight="1" x14ac:dyDescent="0.2">
      <c r="A24" s="7" t="s">
        <v>3</v>
      </c>
      <c r="B24" s="28" t="s">
        <v>8</v>
      </c>
      <c r="C24" s="4">
        <v>980000</v>
      </c>
      <c r="D24" s="4"/>
      <c r="E24" s="4"/>
      <c r="F24" s="52"/>
    </row>
    <row r="25" spans="1:6" ht="21" customHeight="1" x14ac:dyDescent="0.2">
      <c r="A25" s="13">
        <f>A22+1</f>
        <v>7</v>
      </c>
      <c r="B25" s="14" t="s">
        <v>6</v>
      </c>
      <c r="C25" s="14"/>
      <c r="D25" s="14"/>
      <c r="E25" s="14"/>
      <c r="F25" s="27"/>
    </row>
    <row r="26" spans="1:6" ht="63.75" customHeight="1" x14ac:dyDescent="0.2">
      <c r="A26" s="7" t="s">
        <v>2</v>
      </c>
      <c r="B26" s="7" t="s">
        <v>12</v>
      </c>
      <c r="C26" s="4">
        <v>-180000</v>
      </c>
      <c r="D26" s="4"/>
      <c r="E26" s="4"/>
      <c r="F26" s="50" t="s">
        <v>127</v>
      </c>
    </row>
    <row r="27" spans="1:6" ht="63.95" customHeight="1" x14ac:dyDescent="0.2">
      <c r="A27" s="16" t="s">
        <v>3</v>
      </c>
      <c r="B27" s="9" t="s">
        <v>122</v>
      </c>
      <c r="C27" s="5">
        <v>180000</v>
      </c>
      <c r="D27" s="5"/>
      <c r="E27" s="5"/>
      <c r="F27" s="50"/>
    </row>
    <row r="28" spans="1:6" ht="19.5" customHeight="1" x14ac:dyDescent="0.2">
      <c r="A28" s="13">
        <f>A25+1</f>
        <v>8</v>
      </c>
      <c r="B28" s="14" t="s">
        <v>6</v>
      </c>
      <c r="C28" s="14"/>
      <c r="D28" s="14"/>
      <c r="E28" s="14"/>
      <c r="F28" s="27"/>
    </row>
    <row r="29" spans="1:6" ht="61.5" customHeight="1" x14ac:dyDescent="0.2">
      <c r="A29" s="7" t="s">
        <v>2</v>
      </c>
      <c r="B29" s="8" t="s">
        <v>9</v>
      </c>
      <c r="C29" s="6">
        <v>-465000</v>
      </c>
      <c r="D29" s="6"/>
      <c r="E29" s="6"/>
      <c r="F29" s="44" t="s">
        <v>11</v>
      </c>
    </row>
    <row r="30" spans="1:6" ht="82.5" customHeight="1" x14ac:dyDescent="0.2">
      <c r="A30" s="16" t="s">
        <v>3</v>
      </c>
      <c r="B30" s="8" t="s">
        <v>10</v>
      </c>
      <c r="C30" s="6">
        <v>465000</v>
      </c>
      <c r="D30" s="6"/>
      <c r="E30" s="6"/>
      <c r="F30" s="44"/>
    </row>
    <row r="31" spans="1:6" ht="20.25" customHeight="1" x14ac:dyDescent="0.2">
      <c r="A31" s="13">
        <f>A28+1</f>
        <v>9</v>
      </c>
      <c r="B31" s="14" t="s">
        <v>6</v>
      </c>
      <c r="C31" s="14"/>
      <c r="D31" s="14"/>
      <c r="E31" s="14"/>
      <c r="F31" s="27"/>
    </row>
    <row r="32" spans="1:6" ht="27" customHeight="1" x14ac:dyDescent="0.2">
      <c r="A32" s="7" t="s">
        <v>2</v>
      </c>
      <c r="B32" s="8" t="s">
        <v>129</v>
      </c>
      <c r="C32" s="6">
        <v>-8004119</v>
      </c>
      <c r="D32" s="6"/>
      <c r="E32" s="6"/>
      <c r="F32" s="50" t="s">
        <v>130</v>
      </c>
    </row>
    <row r="33" spans="1:6" ht="31.5" customHeight="1" x14ac:dyDescent="0.2">
      <c r="A33" s="16" t="s">
        <v>3</v>
      </c>
      <c r="B33" s="8" t="s">
        <v>131</v>
      </c>
      <c r="C33" s="43">
        <v>8004119</v>
      </c>
      <c r="D33" s="6"/>
      <c r="E33" s="6"/>
      <c r="F33" s="50"/>
    </row>
    <row r="34" spans="1:6" ht="20.25" customHeight="1" x14ac:dyDescent="0.2">
      <c r="A34" s="13">
        <f>A31+1</f>
        <v>10</v>
      </c>
      <c r="B34" s="14" t="s">
        <v>59</v>
      </c>
      <c r="C34" s="14"/>
      <c r="D34" s="14"/>
      <c r="E34" s="14"/>
      <c r="F34" s="27"/>
    </row>
    <row r="35" spans="1:6" ht="69" customHeight="1" x14ac:dyDescent="0.2">
      <c r="A35" s="7" t="s">
        <v>2</v>
      </c>
      <c r="B35" s="7" t="s">
        <v>82</v>
      </c>
      <c r="C35" s="4">
        <v>-20400</v>
      </c>
      <c r="D35" s="4">
        <v>-20400</v>
      </c>
      <c r="E35" s="4">
        <v>-20400</v>
      </c>
      <c r="F35" s="10" t="s">
        <v>60</v>
      </c>
    </row>
    <row r="36" spans="1:6" ht="82.5" customHeight="1" x14ac:dyDescent="0.2">
      <c r="A36" s="7" t="s">
        <v>2</v>
      </c>
      <c r="B36" s="7" t="s">
        <v>83</v>
      </c>
      <c r="C36" s="4">
        <v>-72005</v>
      </c>
      <c r="D36" s="4">
        <v>-72005</v>
      </c>
      <c r="E36" s="4">
        <v>-72005</v>
      </c>
      <c r="F36" s="10" t="s">
        <v>61</v>
      </c>
    </row>
    <row r="37" spans="1:6" ht="57" customHeight="1" x14ac:dyDescent="0.2">
      <c r="A37" s="7" t="s">
        <v>3</v>
      </c>
      <c r="B37" s="7" t="s">
        <v>84</v>
      </c>
      <c r="C37" s="4">
        <v>92405</v>
      </c>
      <c r="D37" s="4">
        <v>92405</v>
      </c>
      <c r="E37" s="4">
        <v>92405</v>
      </c>
      <c r="F37" s="10" t="s">
        <v>62</v>
      </c>
    </row>
    <row r="38" spans="1:6" ht="19.5" customHeight="1" x14ac:dyDescent="0.2">
      <c r="A38" s="13">
        <f>A34+1</f>
        <v>11</v>
      </c>
      <c r="B38" s="14" t="s">
        <v>59</v>
      </c>
      <c r="C38" s="14"/>
      <c r="D38" s="14"/>
      <c r="E38" s="14"/>
      <c r="F38" s="27"/>
    </row>
    <row r="39" spans="1:6" ht="82.5" customHeight="1" x14ac:dyDescent="0.2">
      <c r="A39" s="7" t="s">
        <v>2</v>
      </c>
      <c r="B39" s="7" t="s">
        <v>85</v>
      </c>
      <c r="C39" s="4">
        <v>-64406</v>
      </c>
      <c r="D39" s="4">
        <v>-64406</v>
      </c>
      <c r="E39" s="4">
        <v>-64406</v>
      </c>
      <c r="F39" s="10" t="s">
        <v>61</v>
      </c>
    </row>
    <row r="40" spans="1:6" ht="69" customHeight="1" x14ac:dyDescent="0.2">
      <c r="A40" s="16" t="s">
        <v>3</v>
      </c>
      <c r="B40" s="9" t="s">
        <v>86</v>
      </c>
      <c r="C40" s="4">
        <v>64406</v>
      </c>
      <c r="D40" s="4">
        <v>64406</v>
      </c>
      <c r="E40" s="4">
        <v>64406</v>
      </c>
      <c r="F40" s="10" t="s">
        <v>63</v>
      </c>
    </row>
    <row r="41" spans="1:6" ht="18" customHeight="1" x14ac:dyDescent="0.2">
      <c r="A41" s="13">
        <f>A38+1</f>
        <v>12</v>
      </c>
      <c r="B41" s="14" t="s">
        <v>59</v>
      </c>
      <c r="C41" s="14"/>
      <c r="D41" s="14"/>
      <c r="E41" s="14"/>
      <c r="F41" s="27"/>
    </row>
    <row r="42" spans="1:6" ht="84" customHeight="1" x14ac:dyDescent="0.2">
      <c r="A42" s="7" t="s">
        <v>2</v>
      </c>
      <c r="B42" s="8" t="s">
        <v>85</v>
      </c>
      <c r="C42" s="6">
        <v>-84996</v>
      </c>
      <c r="D42" s="6">
        <v>-84996</v>
      </c>
      <c r="E42" s="6">
        <v>-84996</v>
      </c>
      <c r="F42" s="10" t="s">
        <v>61</v>
      </c>
    </row>
    <row r="43" spans="1:6" ht="72.75" customHeight="1" x14ac:dyDescent="0.2">
      <c r="A43" s="18" t="s">
        <v>3</v>
      </c>
      <c r="B43" s="8" t="s">
        <v>87</v>
      </c>
      <c r="C43" s="6">
        <v>84996</v>
      </c>
      <c r="D43" s="6">
        <v>84996</v>
      </c>
      <c r="E43" s="6">
        <v>84996</v>
      </c>
      <c r="F43" s="10" t="s">
        <v>64</v>
      </c>
    </row>
    <row r="44" spans="1:6" ht="18" customHeight="1" x14ac:dyDescent="0.2">
      <c r="A44" s="13">
        <f>A41+1</f>
        <v>13</v>
      </c>
      <c r="B44" s="14" t="s">
        <v>59</v>
      </c>
      <c r="C44" s="14"/>
      <c r="D44" s="14"/>
      <c r="E44" s="14"/>
      <c r="F44" s="27"/>
    </row>
    <row r="45" spans="1:6" ht="82.5" customHeight="1" x14ac:dyDescent="0.2">
      <c r="A45" s="7" t="s">
        <v>2</v>
      </c>
      <c r="B45" s="8" t="s">
        <v>85</v>
      </c>
      <c r="C45" s="6">
        <v>-66971</v>
      </c>
      <c r="D45" s="6">
        <v>-66971</v>
      </c>
      <c r="E45" s="6">
        <v>-66971</v>
      </c>
      <c r="F45" s="10" t="s">
        <v>61</v>
      </c>
    </row>
    <row r="46" spans="1:6" ht="43.5" customHeight="1" x14ac:dyDescent="0.2">
      <c r="A46" s="18" t="s">
        <v>3</v>
      </c>
      <c r="B46" s="8" t="s">
        <v>88</v>
      </c>
      <c r="C46" s="6">
        <v>66971</v>
      </c>
      <c r="D46" s="6">
        <v>66971</v>
      </c>
      <c r="E46" s="6">
        <v>66971</v>
      </c>
      <c r="F46" s="10" t="s">
        <v>65</v>
      </c>
    </row>
    <row r="47" spans="1:6" ht="18.75" customHeight="1" x14ac:dyDescent="0.2">
      <c r="A47" s="13">
        <f>A44+1</f>
        <v>14</v>
      </c>
      <c r="B47" s="14" t="s">
        <v>59</v>
      </c>
      <c r="C47" s="14"/>
      <c r="D47" s="14"/>
      <c r="E47" s="14"/>
      <c r="F47" s="27"/>
    </row>
    <row r="48" spans="1:6" ht="114.75" x14ac:dyDescent="0.2">
      <c r="A48" s="7" t="s">
        <v>2</v>
      </c>
      <c r="B48" s="7" t="s">
        <v>89</v>
      </c>
      <c r="C48" s="4">
        <v>-8634</v>
      </c>
      <c r="D48" s="4">
        <v>-8634</v>
      </c>
      <c r="E48" s="4">
        <v>-8634</v>
      </c>
      <c r="F48" s="10" t="s">
        <v>66</v>
      </c>
    </row>
    <row r="49" spans="1:6" ht="82.5" customHeight="1" x14ac:dyDescent="0.2">
      <c r="A49" s="7" t="s">
        <v>3</v>
      </c>
      <c r="B49" s="7" t="s">
        <v>90</v>
      </c>
      <c r="C49" s="4">
        <v>8634</v>
      </c>
      <c r="D49" s="4">
        <v>8634</v>
      </c>
      <c r="E49" s="4">
        <v>8634</v>
      </c>
      <c r="F49" s="10" t="s">
        <v>67</v>
      </c>
    </row>
    <row r="50" spans="1:6" ht="21" customHeight="1" x14ac:dyDescent="0.2">
      <c r="A50" s="13">
        <f>A47+1</f>
        <v>15</v>
      </c>
      <c r="B50" s="14" t="s">
        <v>59</v>
      </c>
      <c r="C50" s="14"/>
      <c r="D50" s="14"/>
      <c r="E50" s="14"/>
      <c r="F50" s="27"/>
    </row>
    <row r="51" spans="1:6" ht="57.75" customHeight="1" x14ac:dyDescent="0.2">
      <c r="A51" s="7" t="s">
        <v>2</v>
      </c>
      <c r="B51" s="7" t="s">
        <v>91</v>
      </c>
      <c r="C51" s="4">
        <v>-4800</v>
      </c>
      <c r="D51" s="4">
        <v>-4800</v>
      </c>
      <c r="E51" s="4">
        <v>-4800</v>
      </c>
      <c r="F51" s="10"/>
    </row>
    <row r="52" spans="1:6" ht="71.25" customHeight="1" x14ac:dyDescent="0.2">
      <c r="A52" s="16" t="s">
        <v>3</v>
      </c>
      <c r="B52" s="9" t="s">
        <v>92</v>
      </c>
      <c r="C52" s="4">
        <v>4800</v>
      </c>
      <c r="D52" s="4">
        <v>4800</v>
      </c>
      <c r="E52" s="4">
        <v>4800</v>
      </c>
      <c r="F52" s="10" t="s">
        <v>68</v>
      </c>
    </row>
    <row r="53" spans="1:6" ht="22.5" customHeight="1" x14ac:dyDescent="0.2">
      <c r="A53" s="13">
        <f>A50+1</f>
        <v>16</v>
      </c>
      <c r="B53" s="14" t="s">
        <v>59</v>
      </c>
      <c r="C53" s="14"/>
      <c r="D53" s="14"/>
      <c r="E53" s="14"/>
      <c r="F53" s="27"/>
    </row>
    <row r="54" spans="1:6" ht="50.25" customHeight="1" x14ac:dyDescent="0.2">
      <c r="A54" s="7" t="s">
        <v>2</v>
      </c>
      <c r="B54" s="7" t="s">
        <v>110</v>
      </c>
      <c r="C54" s="4">
        <f>-10641</f>
        <v>-10641</v>
      </c>
      <c r="D54" s="4">
        <f t="shared" ref="D54:E54" si="0">-10641</f>
        <v>-10641</v>
      </c>
      <c r="E54" s="4">
        <f t="shared" si="0"/>
        <v>-10641</v>
      </c>
      <c r="F54" s="10" t="s">
        <v>117</v>
      </c>
    </row>
    <row r="55" spans="1:6" ht="75.75" customHeight="1" x14ac:dyDescent="0.2">
      <c r="A55" s="16" t="s">
        <v>3</v>
      </c>
      <c r="B55" s="9" t="s">
        <v>111</v>
      </c>
      <c r="C55" s="4">
        <v>10641</v>
      </c>
      <c r="D55" s="4">
        <v>10641</v>
      </c>
      <c r="E55" s="4">
        <v>10641</v>
      </c>
      <c r="F55" s="10" t="s">
        <v>114</v>
      </c>
    </row>
    <row r="56" spans="1:6" ht="21.75" customHeight="1" x14ac:dyDescent="0.2">
      <c r="A56" s="13">
        <f>A53+1</f>
        <v>17</v>
      </c>
      <c r="B56" s="14" t="s">
        <v>59</v>
      </c>
      <c r="C56" s="14"/>
      <c r="D56" s="14"/>
      <c r="E56" s="14"/>
      <c r="F56" s="27"/>
    </row>
    <row r="57" spans="1:6" ht="66.75" customHeight="1" x14ac:dyDescent="0.2">
      <c r="A57" s="7" t="s">
        <v>2</v>
      </c>
      <c r="B57" s="7" t="s">
        <v>112</v>
      </c>
      <c r="C57" s="4">
        <f>-130106</f>
        <v>-130106</v>
      </c>
      <c r="D57" s="4">
        <f>-94095</f>
        <v>-94095</v>
      </c>
      <c r="E57" s="4">
        <f>-111435</f>
        <v>-111435</v>
      </c>
      <c r="F57" s="10" t="s">
        <v>136</v>
      </c>
    </row>
    <row r="58" spans="1:6" ht="71.25" customHeight="1" x14ac:dyDescent="0.2">
      <c r="A58" s="16" t="s">
        <v>3</v>
      </c>
      <c r="B58" s="9" t="s">
        <v>113</v>
      </c>
      <c r="C58" s="4">
        <v>130106</v>
      </c>
      <c r="D58" s="4">
        <v>94095</v>
      </c>
      <c r="E58" s="4">
        <v>111435</v>
      </c>
      <c r="F58" s="10" t="s">
        <v>115</v>
      </c>
    </row>
    <row r="59" spans="1:6" ht="21.75" customHeight="1" x14ac:dyDescent="0.2">
      <c r="A59" s="13">
        <f>A56+1</f>
        <v>18</v>
      </c>
      <c r="B59" s="14" t="s">
        <v>59</v>
      </c>
      <c r="C59" s="14"/>
      <c r="D59" s="14"/>
      <c r="E59" s="14"/>
      <c r="F59" s="27"/>
    </row>
    <row r="60" spans="1:6" ht="57" customHeight="1" x14ac:dyDescent="0.2">
      <c r="A60" s="7" t="s">
        <v>2</v>
      </c>
      <c r="B60" s="9" t="s">
        <v>132</v>
      </c>
      <c r="C60" s="4">
        <v>50594</v>
      </c>
      <c r="D60" s="4">
        <v>50594</v>
      </c>
      <c r="E60" s="4">
        <v>50594</v>
      </c>
      <c r="F60" s="10" t="s">
        <v>137</v>
      </c>
    </row>
    <row r="61" spans="1:6" ht="57" customHeight="1" x14ac:dyDescent="0.2">
      <c r="A61" s="16" t="s">
        <v>3</v>
      </c>
      <c r="B61" s="9" t="s">
        <v>133</v>
      </c>
      <c r="C61" s="4">
        <v>50594</v>
      </c>
      <c r="D61" s="4">
        <v>50594</v>
      </c>
      <c r="E61" s="4">
        <v>50594</v>
      </c>
      <c r="F61" s="10" t="s">
        <v>138</v>
      </c>
    </row>
    <row r="62" spans="1:6" ht="21.75" customHeight="1" x14ac:dyDescent="0.2">
      <c r="A62" s="13">
        <f>A59+1</f>
        <v>19</v>
      </c>
      <c r="B62" s="14" t="s">
        <v>59</v>
      </c>
      <c r="C62" s="14"/>
      <c r="D62" s="14"/>
      <c r="E62" s="14"/>
      <c r="F62" s="27"/>
    </row>
    <row r="63" spans="1:6" ht="63" customHeight="1" x14ac:dyDescent="0.2">
      <c r="A63" s="7" t="s">
        <v>2</v>
      </c>
      <c r="B63" s="9" t="s">
        <v>140</v>
      </c>
      <c r="C63" s="4">
        <v>100000</v>
      </c>
      <c r="D63" s="4">
        <v>100000</v>
      </c>
      <c r="E63" s="4">
        <v>100000</v>
      </c>
      <c r="F63" s="10" t="s">
        <v>139</v>
      </c>
    </row>
    <row r="64" spans="1:6" ht="60.75" customHeight="1" x14ac:dyDescent="0.2">
      <c r="A64" s="16" t="s">
        <v>3</v>
      </c>
      <c r="B64" s="9" t="s">
        <v>134</v>
      </c>
      <c r="C64" s="4">
        <v>100000</v>
      </c>
      <c r="D64" s="4">
        <v>100000</v>
      </c>
      <c r="E64" s="4">
        <v>100000</v>
      </c>
      <c r="F64" s="10" t="s">
        <v>135</v>
      </c>
    </row>
    <row r="65" spans="1:6" ht="17.25" customHeight="1" x14ac:dyDescent="0.2">
      <c r="A65" s="13">
        <f>A62+1</f>
        <v>20</v>
      </c>
      <c r="B65" s="14" t="s">
        <v>19</v>
      </c>
      <c r="C65" s="14"/>
      <c r="D65" s="14"/>
      <c r="E65" s="14"/>
      <c r="F65" s="13"/>
    </row>
    <row r="66" spans="1:6" ht="62.25" customHeight="1" x14ac:dyDescent="0.2">
      <c r="A66" s="7" t="s">
        <v>2</v>
      </c>
      <c r="B66" s="7" t="s">
        <v>20</v>
      </c>
      <c r="C66" s="4">
        <f>-33090</f>
        <v>-33090</v>
      </c>
      <c r="D66" s="4">
        <f>-33090</f>
        <v>-33090</v>
      </c>
      <c r="E66" s="4">
        <f>-33090</f>
        <v>-33090</v>
      </c>
      <c r="F66" s="53" t="s">
        <v>21</v>
      </c>
    </row>
    <row r="67" spans="1:6" ht="48.75" customHeight="1" x14ac:dyDescent="0.2">
      <c r="A67" s="7" t="s">
        <v>3</v>
      </c>
      <c r="B67" s="7" t="s">
        <v>22</v>
      </c>
      <c r="C67" s="4">
        <v>33090</v>
      </c>
      <c r="D67" s="4">
        <v>33090</v>
      </c>
      <c r="E67" s="4">
        <v>33090</v>
      </c>
      <c r="F67" s="54"/>
    </row>
    <row r="68" spans="1:6" ht="22.5" customHeight="1" x14ac:dyDescent="0.2">
      <c r="A68" s="13">
        <f>A65+1</f>
        <v>21</v>
      </c>
      <c r="B68" s="14" t="s">
        <v>19</v>
      </c>
      <c r="C68" s="14"/>
      <c r="D68" s="14"/>
      <c r="E68" s="14"/>
      <c r="F68" s="27"/>
    </row>
    <row r="69" spans="1:6" ht="123.75" customHeight="1" x14ac:dyDescent="0.2">
      <c r="A69" s="7" t="s">
        <v>2</v>
      </c>
      <c r="B69" s="7" t="s">
        <v>23</v>
      </c>
      <c r="C69" s="4">
        <v>-233789</v>
      </c>
      <c r="D69" s="4"/>
      <c r="E69" s="4"/>
      <c r="F69" s="44" t="s">
        <v>24</v>
      </c>
    </row>
    <row r="70" spans="1:6" ht="111" customHeight="1" x14ac:dyDescent="0.2">
      <c r="A70" s="16" t="s">
        <v>3</v>
      </c>
      <c r="B70" s="7" t="s">
        <v>25</v>
      </c>
      <c r="C70" s="5">
        <v>233789</v>
      </c>
      <c r="D70" s="5"/>
      <c r="E70" s="5"/>
      <c r="F70" s="44"/>
    </row>
    <row r="71" spans="1:6" ht="21.75" customHeight="1" x14ac:dyDescent="0.2">
      <c r="A71" s="13">
        <f>A68+1</f>
        <v>22</v>
      </c>
      <c r="B71" s="14" t="s">
        <v>13</v>
      </c>
      <c r="C71" s="14"/>
      <c r="D71" s="14"/>
      <c r="E71" s="14"/>
      <c r="F71" s="13"/>
    </row>
    <row r="72" spans="1:6" ht="54.75" customHeight="1" x14ac:dyDescent="0.2">
      <c r="A72" s="7" t="s">
        <v>2</v>
      </c>
      <c r="B72" s="7" t="s">
        <v>14</v>
      </c>
      <c r="C72" s="4">
        <v>-864607</v>
      </c>
      <c r="D72" s="4">
        <v>-757862</v>
      </c>
      <c r="E72" s="4">
        <v>-625628</v>
      </c>
      <c r="F72" s="10" t="s">
        <v>15</v>
      </c>
    </row>
    <row r="73" spans="1:6" ht="18" customHeight="1" x14ac:dyDescent="0.2">
      <c r="A73" s="7" t="s">
        <v>3</v>
      </c>
      <c r="B73" s="15" t="s">
        <v>16</v>
      </c>
      <c r="C73" s="4">
        <f>C74+C75</f>
        <v>864607</v>
      </c>
      <c r="D73" s="4">
        <f t="shared" ref="D73:E73" si="1">D74+D75</f>
        <v>757862</v>
      </c>
      <c r="E73" s="4">
        <f t="shared" si="1"/>
        <v>625628</v>
      </c>
      <c r="F73" s="10"/>
    </row>
    <row r="74" spans="1:6" ht="25.5" x14ac:dyDescent="0.2">
      <c r="A74" s="17"/>
      <c r="B74" s="29" t="s">
        <v>17</v>
      </c>
      <c r="C74" s="2">
        <v>787578</v>
      </c>
      <c r="D74" s="2">
        <v>678171</v>
      </c>
      <c r="E74" s="2">
        <v>625628</v>
      </c>
      <c r="F74" s="10"/>
    </row>
    <row r="75" spans="1:6" ht="38.25" x14ac:dyDescent="0.2">
      <c r="A75" s="17"/>
      <c r="B75" s="30" t="s">
        <v>18</v>
      </c>
      <c r="C75" s="2">
        <v>77029</v>
      </c>
      <c r="D75" s="2">
        <v>79691</v>
      </c>
      <c r="E75" s="2"/>
      <c r="F75" s="10"/>
    </row>
    <row r="76" spans="1:6" ht="20.25" customHeight="1" x14ac:dyDescent="0.2">
      <c r="A76" s="32">
        <f>A71+1</f>
        <v>23</v>
      </c>
      <c r="B76" s="19" t="s">
        <v>13</v>
      </c>
      <c r="C76" s="19"/>
      <c r="D76" s="19"/>
      <c r="E76" s="20"/>
      <c r="F76" s="13"/>
    </row>
    <row r="77" spans="1:6" ht="132.75" customHeight="1" x14ac:dyDescent="0.2">
      <c r="A77" s="3" t="s">
        <v>2</v>
      </c>
      <c r="B77" s="22" t="s">
        <v>101</v>
      </c>
      <c r="C77" s="4">
        <v>-802009</v>
      </c>
      <c r="D77" s="4">
        <v>-802009</v>
      </c>
      <c r="E77" s="4">
        <v>-802009</v>
      </c>
      <c r="F77" s="10" t="s">
        <v>116</v>
      </c>
    </row>
    <row r="78" spans="1:6" ht="92.25" customHeight="1" x14ac:dyDescent="0.2">
      <c r="A78" s="3" t="s">
        <v>3</v>
      </c>
      <c r="B78" s="23" t="s">
        <v>16</v>
      </c>
      <c r="C78" s="4">
        <f>C79+C80</f>
        <v>802009</v>
      </c>
      <c r="D78" s="4">
        <f t="shared" ref="D78:E78" si="2">D79+D80</f>
        <v>802009</v>
      </c>
      <c r="E78" s="4">
        <f t="shared" si="2"/>
        <v>802009</v>
      </c>
      <c r="F78" s="10" t="s">
        <v>123</v>
      </c>
    </row>
    <row r="79" spans="1:6" ht="25.5" x14ac:dyDescent="0.2">
      <c r="A79" s="3"/>
      <c r="B79" s="24" t="s">
        <v>102</v>
      </c>
      <c r="C79" s="25">
        <v>214866</v>
      </c>
      <c r="D79" s="25">
        <v>214866</v>
      </c>
      <c r="E79" s="25">
        <v>214866</v>
      </c>
      <c r="F79" s="10"/>
    </row>
    <row r="80" spans="1:6" ht="25.5" x14ac:dyDescent="0.2">
      <c r="A80" s="21"/>
      <c r="B80" s="24" t="s">
        <v>103</v>
      </c>
      <c r="C80" s="2">
        <v>587143</v>
      </c>
      <c r="D80" s="2">
        <v>587143</v>
      </c>
      <c r="E80" s="2">
        <v>587143</v>
      </c>
      <c r="F80" s="10"/>
    </row>
    <row r="81" spans="1:6" ht="19.5" customHeight="1" x14ac:dyDescent="0.2">
      <c r="A81" s="13">
        <f>A76+1</f>
        <v>24</v>
      </c>
      <c r="B81" s="14" t="s">
        <v>69</v>
      </c>
      <c r="C81" s="14"/>
      <c r="D81" s="14"/>
      <c r="E81" s="14"/>
      <c r="F81" s="27"/>
    </row>
    <row r="82" spans="1:6" ht="94.5" customHeight="1" x14ac:dyDescent="0.2">
      <c r="A82" s="7" t="s">
        <v>2</v>
      </c>
      <c r="B82" s="12" t="s">
        <v>93</v>
      </c>
      <c r="C82" s="6">
        <v>-38072</v>
      </c>
      <c r="D82" s="6"/>
      <c r="E82" s="6"/>
      <c r="F82" s="10" t="s">
        <v>70</v>
      </c>
    </row>
    <row r="83" spans="1:6" ht="84" customHeight="1" x14ac:dyDescent="0.2">
      <c r="A83" s="18" t="s">
        <v>3</v>
      </c>
      <c r="B83" s="12" t="s">
        <v>94</v>
      </c>
      <c r="C83" s="6">
        <v>38072</v>
      </c>
      <c r="D83" s="6"/>
      <c r="E83" s="6"/>
      <c r="F83" s="10" t="s">
        <v>71</v>
      </c>
    </row>
    <row r="84" spans="1:6" ht="19.5" customHeight="1" x14ac:dyDescent="0.2">
      <c r="A84" s="13">
        <f>A81+1</f>
        <v>25</v>
      </c>
      <c r="B84" s="14" t="s">
        <v>72</v>
      </c>
      <c r="C84" s="14"/>
      <c r="D84" s="14"/>
      <c r="E84" s="14"/>
      <c r="F84" s="27"/>
    </row>
    <row r="85" spans="1:6" ht="76.5" x14ac:dyDescent="0.2">
      <c r="A85" s="7" t="s">
        <v>2</v>
      </c>
      <c r="B85" s="12" t="s">
        <v>93</v>
      </c>
      <c r="C85" s="6">
        <v>-29729</v>
      </c>
      <c r="D85" s="6">
        <v>-67801</v>
      </c>
      <c r="E85" s="6">
        <v>-67801</v>
      </c>
      <c r="F85" s="10" t="s">
        <v>73</v>
      </c>
    </row>
    <row r="86" spans="1:6" ht="60.75" customHeight="1" x14ac:dyDescent="0.2">
      <c r="A86" s="18" t="s">
        <v>3</v>
      </c>
      <c r="B86" s="12" t="s">
        <v>95</v>
      </c>
      <c r="C86" s="6">
        <v>29729</v>
      </c>
      <c r="D86" s="6">
        <v>67801</v>
      </c>
      <c r="E86" s="6">
        <v>67801</v>
      </c>
      <c r="F86" s="10" t="s">
        <v>74</v>
      </c>
    </row>
    <row r="87" spans="1:6" ht="21.75" customHeight="1" x14ac:dyDescent="0.2">
      <c r="A87" s="13">
        <f>A84+1</f>
        <v>26</v>
      </c>
      <c r="B87" s="14" t="s">
        <v>26</v>
      </c>
      <c r="C87" s="14"/>
      <c r="D87" s="14"/>
      <c r="E87" s="14"/>
      <c r="F87" s="13"/>
    </row>
    <row r="88" spans="1:6" ht="42" customHeight="1" x14ac:dyDescent="0.2">
      <c r="A88" s="7" t="s">
        <v>2</v>
      </c>
      <c r="B88" s="7" t="s">
        <v>27</v>
      </c>
      <c r="C88" s="4">
        <v>-163700</v>
      </c>
      <c r="D88" s="4">
        <v>-163700</v>
      </c>
      <c r="E88" s="4"/>
      <c r="F88" s="44" t="s">
        <v>124</v>
      </c>
    </row>
    <row r="89" spans="1:6" ht="56.25" customHeight="1" x14ac:dyDescent="0.2">
      <c r="A89" s="7" t="s">
        <v>3</v>
      </c>
      <c r="B89" s="7" t="s">
        <v>28</v>
      </c>
      <c r="C89" s="4">
        <v>100200</v>
      </c>
      <c r="D89" s="4">
        <v>100200</v>
      </c>
      <c r="E89" s="4"/>
      <c r="F89" s="44"/>
    </row>
    <row r="90" spans="1:6" ht="60.75" customHeight="1" x14ac:dyDescent="0.2">
      <c r="A90" s="7" t="s">
        <v>3</v>
      </c>
      <c r="B90" s="7" t="s">
        <v>29</v>
      </c>
      <c r="C90" s="4">
        <v>63500</v>
      </c>
      <c r="D90" s="4">
        <v>63500</v>
      </c>
      <c r="E90" s="4"/>
      <c r="F90" s="44"/>
    </row>
    <row r="91" spans="1:6" ht="20.25" customHeight="1" x14ac:dyDescent="0.2">
      <c r="A91" s="13">
        <f>A87+1</f>
        <v>27</v>
      </c>
      <c r="B91" s="14" t="s">
        <v>26</v>
      </c>
      <c r="C91" s="14"/>
      <c r="D91" s="14"/>
      <c r="E91" s="14"/>
      <c r="F91" s="13"/>
    </row>
    <row r="92" spans="1:6" ht="31.5" customHeight="1" x14ac:dyDescent="0.2">
      <c r="A92" s="7" t="s">
        <v>2</v>
      </c>
      <c r="B92" s="7" t="s">
        <v>30</v>
      </c>
      <c r="C92" s="4">
        <v>-175976</v>
      </c>
      <c r="D92" s="4">
        <v>-175976</v>
      </c>
      <c r="E92" s="4">
        <v>-175976</v>
      </c>
      <c r="F92" s="44" t="s">
        <v>31</v>
      </c>
    </row>
    <row r="93" spans="1:6" ht="46.5" customHeight="1" x14ac:dyDescent="0.2">
      <c r="A93" s="7" t="s">
        <v>3</v>
      </c>
      <c r="B93" s="7" t="s">
        <v>32</v>
      </c>
      <c r="C93" s="4">
        <v>175976</v>
      </c>
      <c r="D93" s="4">
        <v>175976</v>
      </c>
      <c r="E93" s="4">
        <v>175976</v>
      </c>
      <c r="F93" s="44"/>
    </row>
    <row r="94" spans="1:6" ht="25.5" customHeight="1" x14ac:dyDescent="0.2">
      <c r="A94" s="13">
        <f>A91+1</f>
        <v>28</v>
      </c>
      <c r="B94" s="14" t="s">
        <v>26</v>
      </c>
      <c r="C94" s="14"/>
      <c r="D94" s="14"/>
      <c r="E94" s="14"/>
      <c r="F94" s="13"/>
    </row>
    <row r="95" spans="1:6" ht="56.25" customHeight="1" x14ac:dyDescent="0.2">
      <c r="A95" s="7" t="s">
        <v>2</v>
      </c>
      <c r="B95" s="7" t="s">
        <v>33</v>
      </c>
      <c r="C95" s="4">
        <v>-52911</v>
      </c>
      <c r="D95" s="4">
        <v>-52911</v>
      </c>
      <c r="E95" s="4">
        <v>-52911</v>
      </c>
      <c r="F95" s="44" t="s">
        <v>34</v>
      </c>
    </row>
    <row r="96" spans="1:6" ht="31.5" customHeight="1" x14ac:dyDescent="0.2">
      <c r="A96" s="7" t="s">
        <v>3</v>
      </c>
      <c r="B96" s="7" t="s">
        <v>35</v>
      </c>
      <c r="C96" s="4">
        <v>52911</v>
      </c>
      <c r="D96" s="4">
        <v>52911</v>
      </c>
      <c r="E96" s="4">
        <v>52911</v>
      </c>
      <c r="F96" s="44"/>
    </row>
    <row r="97" spans="1:6" ht="24.75" customHeight="1" x14ac:dyDescent="0.2">
      <c r="A97" s="13">
        <f>A94+1</f>
        <v>29</v>
      </c>
      <c r="B97" s="14" t="s">
        <v>26</v>
      </c>
      <c r="C97" s="14"/>
      <c r="D97" s="14"/>
      <c r="E97" s="14"/>
      <c r="F97" s="13"/>
    </row>
    <row r="98" spans="1:6" ht="32.25" customHeight="1" x14ac:dyDescent="0.2">
      <c r="A98" s="7" t="s">
        <v>2</v>
      </c>
      <c r="B98" s="7" t="s">
        <v>36</v>
      </c>
      <c r="C98" s="4"/>
      <c r="D98" s="4">
        <v>-5268</v>
      </c>
      <c r="E98" s="4">
        <v>-5268</v>
      </c>
      <c r="F98" s="44" t="s">
        <v>37</v>
      </c>
    </row>
    <row r="99" spans="1:6" ht="57.75" customHeight="1" x14ac:dyDescent="0.2">
      <c r="A99" s="7" t="s">
        <v>3</v>
      </c>
      <c r="B99" s="7" t="s">
        <v>38</v>
      </c>
      <c r="C99" s="4"/>
      <c r="D99" s="4">
        <v>5268</v>
      </c>
      <c r="E99" s="4">
        <v>5268</v>
      </c>
      <c r="F99" s="44"/>
    </row>
    <row r="100" spans="1:6" ht="21" customHeight="1" x14ac:dyDescent="0.2">
      <c r="A100" s="13">
        <f>A97+1</f>
        <v>30</v>
      </c>
      <c r="B100" s="14" t="s">
        <v>26</v>
      </c>
      <c r="C100" s="14"/>
      <c r="D100" s="14"/>
      <c r="E100" s="14"/>
      <c r="F100" s="13"/>
    </row>
    <row r="101" spans="1:6" ht="34.5" customHeight="1" x14ac:dyDescent="0.2">
      <c r="A101" s="7" t="s">
        <v>2</v>
      </c>
      <c r="B101" s="7" t="s">
        <v>39</v>
      </c>
      <c r="C101" s="4">
        <v>-740776</v>
      </c>
      <c r="D101" s="4"/>
      <c r="E101" s="4"/>
      <c r="F101" s="44" t="s">
        <v>40</v>
      </c>
    </row>
    <row r="102" spans="1:6" ht="31.5" customHeight="1" x14ac:dyDescent="0.2">
      <c r="A102" s="7" t="s">
        <v>3</v>
      </c>
      <c r="B102" s="7" t="s">
        <v>41</v>
      </c>
      <c r="C102" s="4">
        <v>740776</v>
      </c>
      <c r="D102" s="4"/>
      <c r="E102" s="4"/>
      <c r="F102" s="44"/>
    </row>
    <row r="103" spans="1:6" ht="56.25" customHeight="1" x14ac:dyDescent="0.2">
      <c r="A103" s="7" t="s">
        <v>2</v>
      </c>
      <c r="B103" s="7" t="s">
        <v>42</v>
      </c>
      <c r="C103" s="4"/>
      <c r="D103" s="4">
        <v>-740776</v>
      </c>
      <c r="E103" s="4"/>
      <c r="F103" s="44" t="s">
        <v>43</v>
      </c>
    </row>
    <row r="104" spans="1:6" ht="30.75" customHeight="1" x14ac:dyDescent="0.2">
      <c r="A104" s="7" t="s">
        <v>3</v>
      </c>
      <c r="B104" s="7" t="s">
        <v>44</v>
      </c>
      <c r="C104" s="4"/>
      <c r="D104" s="4">
        <v>740776</v>
      </c>
      <c r="E104" s="4"/>
      <c r="F104" s="44"/>
    </row>
    <row r="105" spans="1:6" ht="23.25" customHeight="1" x14ac:dyDescent="0.2">
      <c r="A105" s="13">
        <f>A100+1</f>
        <v>31</v>
      </c>
      <c r="B105" s="14" t="s">
        <v>26</v>
      </c>
      <c r="C105" s="14"/>
      <c r="D105" s="14"/>
      <c r="E105" s="14"/>
      <c r="F105" s="13"/>
    </row>
    <row r="106" spans="1:6" ht="40.5" customHeight="1" x14ac:dyDescent="0.2">
      <c r="A106" s="7" t="s">
        <v>2</v>
      </c>
      <c r="B106" s="7" t="s">
        <v>45</v>
      </c>
      <c r="C106" s="4">
        <v>-15743</v>
      </c>
      <c r="D106" s="4">
        <v>-15743</v>
      </c>
      <c r="E106" s="4">
        <v>-15743</v>
      </c>
      <c r="F106" s="44" t="s">
        <v>46</v>
      </c>
    </row>
    <row r="107" spans="1:6" ht="44.25" customHeight="1" x14ac:dyDescent="0.2">
      <c r="A107" s="7" t="s">
        <v>3</v>
      </c>
      <c r="B107" s="7" t="s">
        <v>47</v>
      </c>
      <c r="C107" s="4">
        <v>15743</v>
      </c>
      <c r="D107" s="4">
        <v>15743</v>
      </c>
      <c r="E107" s="4">
        <v>15743</v>
      </c>
      <c r="F107" s="44"/>
    </row>
    <row r="108" spans="1:6" ht="19.5" customHeight="1" x14ac:dyDescent="0.2">
      <c r="A108" s="13">
        <f>A105+1</f>
        <v>32</v>
      </c>
      <c r="B108" s="14" t="s">
        <v>26</v>
      </c>
      <c r="C108" s="14"/>
      <c r="D108" s="14"/>
      <c r="E108" s="14"/>
      <c r="F108" s="13"/>
    </row>
    <row r="109" spans="1:6" ht="44.25" customHeight="1" x14ac:dyDescent="0.2">
      <c r="A109" s="7" t="s">
        <v>2</v>
      </c>
      <c r="B109" s="7" t="s">
        <v>48</v>
      </c>
      <c r="C109" s="4">
        <v>-30000</v>
      </c>
      <c r="D109" s="4">
        <v>-30000</v>
      </c>
      <c r="E109" s="4">
        <v>-30000</v>
      </c>
      <c r="F109" s="44" t="s">
        <v>49</v>
      </c>
    </row>
    <row r="110" spans="1:6" ht="38.25" customHeight="1" x14ac:dyDescent="0.2">
      <c r="A110" s="7" t="s">
        <v>3</v>
      </c>
      <c r="B110" s="7" t="s">
        <v>50</v>
      </c>
      <c r="C110" s="4">
        <v>30000</v>
      </c>
      <c r="D110" s="4">
        <v>30000</v>
      </c>
      <c r="E110" s="4">
        <v>30000</v>
      </c>
      <c r="F110" s="44"/>
    </row>
    <row r="111" spans="1:6" x14ac:dyDescent="0.2">
      <c r="A111" s="13">
        <f>A108+1</f>
        <v>33</v>
      </c>
      <c r="B111" s="14" t="s">
        <v>26</v>
      </c>
      <c r="C111" s="14"/>
      <c r="D111" s="14"/>
      <c r="E111" s="14"/>
      <c r="F111" s="13"/>
    </row>
    <row r="112" spans="1:6" ht="56.25" customHeight="1" x14ac:dyDescent="0.2">
      <c r="A112" s="7" t="s">
        <v>2</v>
      </c>
      <c r="B112" s="7" t="s">
        <v>121</v>
      </c>
      <c r="C112" s="4">
        <v>-214968</v>
      </c>
      <c r="D112" s="4">
        <v>-265702</v>
      </c>
      <c r="E112" s="4">
        <v>-270000</v>
      </c>
      <c r="F112" s="45" t="s">
        <v>118</v>
      </c>
    </row>
    <row r="113" spans="1:6" ht="48" customHeight="1" x14ac:dyDescent="0.2">
      <c r="A113" s="7" t="s">
        <v>2</v>
      </c>
      <c r="B113" s="7" t="s">
        <v>119</v>
      </c>
      <c r="C113" s="4">
        <v>-100000</v>
      </c>
      <c r="D113" s="4"/>
      <c r="E113" s="4"/>
      <c r="F113" s="46"/>
    </row>
    <row r="114" spans="1:6" ht="30.75" customHeight="1" x14ac:dyDescent="0.2">
      <c r="A114" s="7" t="s">
        <v>3</v>
      </c>
      <c r="B114" s="7" t="s">
        <v>120</v>
      </c>
      <c r="C114" s="4">
        <v>314968</v>
      </c>
      <c r="D114" s="4">
        <v>265702</v>
      </c>
      <c r="E114" s="4">
        <v>270000</v>
      </c>
      <c r="F114" s="47"/>
    </row>
    <row r="115" spans="1:6" ht="18.75" customHeight="1" x14ac:dyDescent="0.2">
      <c r="A115" s="13">
        <f>A111+1</f>
        <v>34</v>
      </c>
      <c r="B115" s="14" t="s">
        <v>144</v>
      </c>
      <c r="C115" s="14"/>
      <c r="D115" s="14"/>
      <c r="E115" s="14"/>
      <c r="F115" s="13"/>
    </row>
    <row r="116" spans="1:6" ht="75.75" customHeight="1" x14ac:dyDescent="0.2">
      <c r="A116" s="7" t="s">
        <v>2</v>
      </c>
      <c r="B116" s="7" t="s">
        <v>145</v>
      </c>
      <c r="C116" s="4">
        <v>-1154774</v>
      </c>
      <c r="D116" s="4">
        <v>-1154774</v>
      </c>
      <c r="E116" s="4">
        <v>-1154774</v>
      </c>
      <c r="F116" s="44" t="s">
        <v>146</v>
      </c>
    </row>
    <row r="117" spans="1:6" ht="60" customHeight="1" x14ac:dyDescent="0.2">
      <c r="A117" s="7" t="s">
        <v>3</v>
      </c>
      <c r="B117" s="7" t="s">
        <v>147</v>
      </c>
      <c r="C117" s="4">
        <v>1154774</v>
      </c>
      <c r="D117" s="4">
        <v>1154774</v>
      </c>
      <c r="E117" s="4">
        <v>1154774</v>
      </c>
      <c r="F117" s="44"/>
    </row>
    <row r="121" spans="1:6" x14ac:dyDescent="0.2">
      <c r="B121" s="26"/>
    </row>
    <row r="122" spans="1:6" s="36" customFormat="1" ht="15.75" x14ac:dyDescent="0.25">
      <c r="A122" s="49" t="s">
        <v>106</v>
      </c>
      <c r="B122" s="49"/>
      <c r="C122" s="42"/>
      <c r="D122" s="42"/>
      <c r="E122" s="42"/>
      <c r="F122" s="39" t="s">
        <v>107</v>
      </c>
    </row>
    <row r="123" spans="1:6" ht="15" x14ac:dyDescent="0.25">
      <c r="A123" s="33"/>
      <c r="B123" s="33"/>
      <c r="C123" s="33"/>
      <c r="D123" s="33"/>
      <c r="E123" s="33"/>
    </row>
    <row r="124" spans="1:6" ht="15" x14ac:dyDescent="0.25">
      <c r="A124" s="33"/>
      <c r="B124" s="33"/>
      <c r="C124" s="33"/>
      <c r="D124" s="33"/>
      <c r="E124" s="33"/>
    </row>
    <row r="125" spans="1:6" ht="15" x14ac:dyDescent="0.25">
      <c r="A125" s="33"/>
      <c r="B125" s="33"/>
      <c r="C125" s="33"/>
      <c r="D125" s="33"/>
      <c r="E125" s="33"/>
    </row>
    <row r="126" spans="1:6" ht="15" x14ac:dyDescent="0.25">
      <c r="A126" s="33"/>
      <c r="B126" s="33"/>
      <c r="C126" s="33"/>
      <c r="D126" s="33"/>
      <c r="E126" s="33"/>
    </row>
    <row r="127" spans="1:6" ht="15" x14ac:dyDescent="0.25">
      <c r="A127" s="40" t="s">
        <v>108</v>
      </c>
      <c r="B127" s="33"/>
      <c r="C127" s="33"/>
      <c r="D127" s="33"/>
      <c r="E127" s="33"/>
    </row>
    <row r="128" spans="1:6" ht="15" x14ac:dyDescent="0.25">
      <c r="A128" s="41" t="s">
        <v>109</v>
      </c>
      <c r="B128" s="33"/>
      <c r="C128" s="33"/>
      <c r="D128" s="33"/>
      <c r="E128" s="33"/>
    </row>
  </sheetData>
  <mergeCells count="20">
    <mergeCell ref="B2:F2"/>
    <mergeCell ref="F103:F104"/>
    <mergeCell ref="F106:F107"/>
    <mergeCell ref="F109:F110"/>
    <mergeCell ref="F11:F12"/>
    <mergeCell ref="F23:F24"/>
    <mergeCell ref="F26:F27"/>
    <mergeCell ref="F29:F30"/>
    <mergeCell ref="F66:F67"/>
    <mergeCell ref="F69:F70"/>
    <mergeCell ref="F88:F90"/>
    <mergeCell ref="F92:F93"/>
    <mergeCell ref="F95:F96"/>
    <mergeCell ref="F98:F99"/>
    <mergeCell ref="F101:F102"/>
    <mergeCell ref="F112:F114"/>
    <mergeCell ref="B4:F4"/>
    <mergeCell ref="A122:B122"/>
    <mergeCell ref="F32:F33"/>
    <mergeCell ref="F116:F117"/>
  </mergeCells>
  <hyperlinks>
    <hyperlink ref="A128" r:id="rId1" display="mailto:Zane.Adijane@fm.gov.lv" xr:uid="{7DA2DBB7-FBE0-4CD8-B6A4-09C452BC4C47}"/>
  </hyperlinks>
  <pageMargins left="0.31496062992125984" right="0.27559055118110237" top="0.39" bottom="0.43307086614173229" header="0.19685039370078741" footer="0.23622047244094491"/>
  <pageSetup paperSize="9" scale="90" fitToHeight="0" orientation="landscape" horizontalDpi="300" verticalDpi="300" r:id="rId2"/>
  <headerFooter>
    <oddFooter>&amp;L&amp;F&amp;C&amp;P</oddFooter>
  </headerFooter>
</worksheet>
</file>

<file path=docMetadata/LabelInfo.xml><?xml version="1.0" encoding="utf-8"?>
<clbl:labelList xmlns:clbl="http://schemas.microsoft.com/office/2020/mipLabelMetadata">
  <clbl:label id="{1b8a7570-3ec8-4c4e-9532-5dbb2f157b31}" enabled="1" method="Standard" siteId="{fd50a0e4-c289-4266-b7ff-7d9cf5066e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 pielikums</vt:lpstr>
      <vt:lpstr>'3. 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Adijāne</dc:creator>
  <cp:lastModifiedBy>Zane Adijāne</cp:lastModifiedBy>
  <cp:lastPrinted>2025-09-19T08:03:51Z</cp:lastPrinted>
  <dcterms:created xsi:type="dcterms:W3CDTF">2018-04-12T13:54:17Z</dcterms:created>
  <dcterms:modified xsi:type="dcterms:W3CDTF">2025-09-19T08:43:39Z</dcterms:modified>
</cp:coreProperties>
</file>