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763" documentId="8_{1E6CCE7B-EAB2-4D34-8D86-F0AECE6590EA}" xr6:coauthVersionLast="47" xr6:coauthVersionMax="47" xr10:uidLastSave="{4A5781AC-1D43-4853-BBBA-2E1FEBE3713F}"/>
  <bookViews>
    <workbookView xWindow="28680" yWindow="-120" windowWidth="29040" windowHeight="15720" tabRatio="636" xr2:uid="{D504FBDD-9412-49DA-87A7-574A5F4FB613}"/>
  </bookViews>
  <sheets>
    <sheet name="2.pielikums" sheetId="1" r:id="rId1"/>
    <sheet name="ANM" sheetId="3" r:id="rId2"/>
    <sheet name="Salīdzinošā informācija" sheetId="4" r:id="rId3"/>
  </sheets>
  <externalReferences>
    <externalReference r:id="rId4"/>
  </externalReferences>
  <definedNames>
    <definedName name="_ftn1" localSheetId="1">ANM!$A$24</definedName>
    <definedName name="_ftn2" localSheetId="1">ANM!$A$25</definedName>
    <definedName name="_ftnref1" localSheetId="1">ANM!$A$7</definedName>
    <definedName name="_ftnref2" localSheetId="1">ANM!$A$12</definedName>
    <definedName name="_Hlk89634499" localSheetId="1">ANM!$A$12</definedName>
    <definedName name="KrimProc">[1]Sheet2!$A$1:$A$3</definedName>
    <definedName name="_xlnm.Print_Area" localSheetId="0">'2.pielikums'!$A$1:$M$48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1" l="1"/>
  <c r="T15" i="4" l="1"/>
  <c r="S15" i="4"/>
  <c r="R15" i="4"/>
  <c r="Q15" i="4"/>
  <c r="P15" i="4"/>
  <c r="O15" i="4"/>
  <c r="N15" i="4"/>
  <c r="K15" i="4"/>
  <c r="J15" i="4"/>
  <c r="I15" i="4"/>
  <c r="H15" i="4"/>
  <c r="G15" i="4"/>
  <c r="F15" i="4"/>
  <c r="E15" i="4"/>
  <c r="D15" i="4"/>
  <c r="C15" i="4"/>
  <c r="B15" i="4"/>
  <c r="U14" i="4"/>
  <c r="H14" i="4"/>
  <c r="L14" i="4" s="1"/>
  <c r="U13" i="4"/>
  <c r="L13" i="4"/>
  <c r="U12" i="4"/>
  <c r="L12" i="4"/>
  <c r="U11" i="4"/>
  <c r="L11" i="4"/>
  <c r="F24" i="1"/>
  <c r="F40" i="1" s="1"/>
  <c r="G24" i="1"/>
  <c r="G40" i="1" s="1"/>
  <c r="E24" i="1"/>
  <c r="E40" i="1" s="1"/>
  <c r="D24" i="1"/>
  <c r="D40" i="1" s="1"/>
  <c r="L40" i="1"/>
  <c r="L15" i="4" l="1"/>
  <c r="U15" i="4"/>
  <c r="N24" i="1"/>
  <c r="N40" i="1" s="1"/>
  <c r="H24" i="1"/>
  <c r="M24" i="1"/>
  <c r="M40" i="1" s="1"/>
  <c r="I24" i="1"/>
  <c r="I40" i="1" s="1"/>
  <c r="H9" i="1"/>
  <c r="J9" i="1"/>
  <c r="I9" i="1"/>
  <c r="O24" i="1"/>
  <c r="O40" i="1" s="1"/>
  <c r="K9" i="1"/>
  <c r="P39" i="1"/>
  <c r="P38" i="1"/>
  <c r="P37" i="1"/>
  <c r="P36" i="1"/>
  <c r="P35" i="1"/>
  <c r="P34" i="1"/>
  <c r="P33" i="1"/>
  <c r="P32" i="1"/>
  <c r="P31" i="1"/>
  <c r="P30" i="1"/>
  <c r="P29" i="1"/>
  <c r="P28" i="1"/>
  <c r="P27" i="1"/>
  <c r="P26" i="1"/>
  <c r="P25" i="1"/>
  <c r="K24" i="1"/>
  <c r="K40" i="1" s="1"/>
  <c r="J24" i="1"/>
  <c r="J40" i="1" s="1"/>
  <c r="P23" i="1"/>
  <c r="P22" i="1"/>
  <c r="P21" i="1"/>
  <c r="P20" i="1"/>
  <c r="P19" i="1"/>
  <c r="P18" i="1"/>
  <c r="P17" i="1"/>
  <c r="P16" i="1"/>
  <c r="P15" i="1"/>
  <c r="P14" i="1"/>
  <c r="P13" i="1"/>
  <c r="P12" i="1"/>
  <c r="P11" i="1"/>
  <c r="P10" i="1"/>
  <c r="H40" i="1" l="1"/>
  <c r="P24" i="1"/>
  <c r="P9" i="1"/>
  <c r="P40" i="1" l="1"/>
</calcChain>
</file>

<file path=xl/sharedStrings.xml><?xml version="1.0" encoding="utf-8"?>
<sst xmlns="http://schemas.openxmlformats.org/spreadsheetml/2006/main" count="127" uniqueCount="83">
  <si>
    <t>2.pielikums informatīvajam ziņojumam 
“Par veiktajiem krāpšanas apkarošanas un Eiropas Savienības
 finanšu interešu aizsardzības pasākumiem 2025.gadā"</t>
  </si>
  <si>
    <t xml:space="preserve"> 2025.gada 1.janvāra līdz 31.decembrim </t>
  </si>
  <si>
    <t xml:space="preserve">Kumulatīvi, līdz 31.decembrim </t>
  </si>
  <si>
    <t>Skaits</t>
  </si>
  <si>
    <t>Summa</t>
  </si>
  <si>
    <t>Nopietns pārkāpums:</t>
  </si>
  <si>
    <t>Interešu konflikts [1]</t>
  </si>
  <si>
    <t>Korupcija</t>
  </si>
  <si>
    <t>Krāpšana</t>
  </si>
  <si>
    <t>Dubultais finansējums</t>
  </si>
  <si>
    <t>Trūkums</t>
  </si>
  <si>
    <t>Iepirkumu normu pārkāpums – iepirkumu jomu regulējošo normatīvo aktu [2] pārkāpums</t>
  </si>
  <si>
    <t>Līguma nosacījumu pārkāpums</t>
  </si>
  <si>
    <t>Konkurences normu pārkāpumi</t>
  </si>
  <si>
    <t>Komercdarbības atbalsta normu pārkāpums</t>
  </si>
  <si>
    <t>Citu normatīvo aktu pārkāpums</t>
  </si>
  <si>
    <t>KOPĀ:</t>
  </si>
  <si>
    <t>[1] Šāds pārkāpuma veids tiek lietots arī gadījumos, kad interešu konflikts tiek konstatēts iepirkuma ietvaros.</t>
  </si>
  <si>
    <t>[2] Piemēram, MK noteikumi Nr.104, PIL, SPSIL, Direktīva 2014/23/ES, Direktīva 2014/24/ES, Direktīva 2014/25/ES.</t>
  </si>
  <si>
    <t>2.pielikums informatīvajam ziņojumam 
“Par veiktajiem krāpšanas apkarošanas un Eiropas Savienības
 finanšu interešu aizsardzības pasākumiem 2025.gadā</t>
  </si>
  <si>
    <t xml:space="preserve">Kopā                         </t>
  </si>
  <si>
    <t xml:space="preserve">Finansējuma avots </t>
  </si>
  <si>
    <t>Eiropas Reģionālās attīstības fonds (ERAF)</t>
  </si>
  <si>
    <t>Kohēzijas fonds (KF)</t>
  </si>
  <si>
    <t>Taisnīgas pārkārtošanās fonds (TPF)</t>
  </si>
  <si>
    <t xml:space="preserve">Eiropas Jūrlietu, zivsaimniecības un akvakultūras fonda (EJZAF) </t>
  </si>
  <si>
    <t>Eiropas Lauksaimniecības fonds lauku attīstībai (ELFLA)</t>
  </si>
  <si>
    <t>Eiropas Lauksaimniecības garantiju fonds (ELGF)</t>
  </si>
  <si>
    <t>ES strukturālo un investīciju fondu mērķis "Eiropas teritoriālā sadarbība" (ETS)</t>
  </si>
  <si>
    <t xml:space="preserve">
Eiropas Sociālā fonda Plus programma materiālās nenodrošinātības mazināšanai 2021.–2027. gadam</t>
  </si>
  <si>
    <t>Iekšējās drošības fonds (IDF)</t>
  </si>
  <si>
    <t>Patvēruma, migrācijas un integrācijas fonds</t>
  </si>
  <si>
    <t xml:space="preserve">Finansiālā atbalsta instruments robežu pārvaldībai un vīzu politikai </t>
  </si>
  <si>
    <t>Kopējie attiecināmie izdevumi (EUR)</t>
  </si>
  <si>
    <t>Neatbilstību skaits (gab)</t>
  </si>
  <si>
    <t>1. Krāpšana,  Aizdomas par krāpšanu vai organizēto noziedzību.</t>
  </si>
  <si>
    <t>2. Iepirkuma normu pārkāpumi
(2007-2013. gada plānošanas periodā - "Iepirkumu vai konkurences normu pārkāpumi")</t>
  </si>
  <si>
    <t>3. Interešu konflikts</t>
  </si>
  <si>
    <t>4. Komercdarbības atbalsta normu pārkāpums</t>
  </si>
  <si>
    <t>5. Konkurences normu pārkāpums</t>
  </si>
  <si>
    <t>6. Likvidācija/Maksātnespēja/Bankrots</t>
  </si>
  <si>
    <t>7. Nelikumīga nodarbinātība (Nodarbināti trešo valstu valsts piederīgie, kuri Latvijā uzturas nelikumīgi)</t>
  </si>
  <si>
    <t>8. Noteikto ieviešanas nosacījumu neizpilde</t>
  </si>
  <si>
    <t>9. Personāla vai administratīvo izmaksu pārkāpums</t>
  </si>
  <si>
    <t>10. Projekta mērķa un/ vai iznākuma rādītāja neizpilde</t>
  </si>
  <si>
    <t>11. Publicitātes un vizuālās identitātes prasību pārkāpums</t>
  </si>
  <si>
    <t>12. Projektu pēcuzraudzības nosacījumu neievērošana</t>
  </si>
  <si>
    <t>13. Vadības un kontroles sistēmas pārkāpumi</t>
  </si>
  <si>
    <t>14. Cita neatbilstība</t>
  </si>
  <si>
    <t>Neatbilstību summa (EUR)</t>
  </si>
  <si>
    <t>Atgūtie neatbilstoši izmaksātie izdevumi (EUR)</t>
  </si>
  <si>
    <t>Neatbilstību summas īpasvars pret  kopējo attiecināmo izdevumu summu %</t>
  </si>
  <si>
    <t>n/a*</t>
  </si>
  <si>
    <t>ES struktūrfondi un Kohēzijas fonds 2014.-2020.gada plānošanas periods</t>
  </si>
  <si>
    <t>ELFLA</t>
  </si>
  <si>
    <t>ELGF</t>
  </si>
  <si>
    <t>EJZF</t>
  </si>
  <si>
    <t>ETS**</t>
  </si>
  <si>
    <t>EAFVP</t>
  </si>
  <si>
    <t>IDF (2014.-2020.)</t>
  </si>
  <si>
    <t>PMIF (2014.-2020.)</t>
  </si>
  <si>
    <t>ERAF</t>
  </si>
  <si>
    <t>ESF*</t>
  </si>
  <si>
    <t>KF</t>
  </si>
  <si>
    <t>ESF</t>
  </si>
  <si>
    <t>EZF (līdzvērtīgs EJZF 2014-2020 periodā)</t>
  </si>
  <si>
    <t>ETS</t>
  </si>
  <si>
    <t>Salīdzinājumam neatbilstību apjoms 2014.-2020.gada plānošanas perioda 5.ieviešanas gadā ( 2018.gads)*</t>
  </si>
  <si>
    <t>Salīdzinājumam 2007. -  2013.gada plānošanas periodā  5.ieviešanas gadā (2011. gads)*</t>
  </si>
  <si>
    <t>* Datu avots: Finanšu ministrijas Eiropas Savienības finanšu interešu aizsardzības koordinācijas padomes sekretariāta (AFCOS) apvienotais informatīvais ziņojums par veiktajiem krāpšanas apkarošanas un Eiropas Savienības finanšu interešu aizsardzības pasākumiem 2018.gadā un AFCOS darbības stratēģijas un pasākuma plāna 2017.-2019. gadam izpildi</t>
  </si>
  <si>
    <r>
      <t xml:space="preserve">Neatbilstību apjoms no </t>
    </r>
    <r>
      <rPr>
        <b/>
        <u/>
        <sz val="12"/>
        <rFont val="Times New Roman"/>
        <family val="1"/>
        <charset val="186"/>
      </rPr>
      <t>2025.gada 1.janvāra līdz 31.decembrim</t>
    </r>
    <r>
      <rPr>
        <b/>
        <sz val="12"/>
        <rFont val="Times New Roman"/>
        <family val="1"/>
        <charset val="186"/>
      </rPr>
      <t xml:space="preserve"> (5.ieviešanas gads)
 2021.-2027.gada plānošanas periodā </t>
    </r>
  </si>
  <si>
    <t xml:space="preserve">KOPĀ                    </t>
  </si>
  <si>
    <t xml:space="preserve">2. Iepirkuma normu pārkāpumi
</t>
  </si>
  <si>
    <t>Finanšu ministrs</t>
  </si>
  <si>
    <t>A. Ašeradens</t>
  </si>
  <si>
    <t>Sagatavoja:</t>
  </si>
  <si>
    <t>Inese Dolgais, inese.dolgais@fm.gov.lv</t>
  </si>
  <si>
    <t>Tel.:25623329</t>
  </si>
  <si>
    <t>Kopējie attiecināmie izdevumi* (EUR)</t>
  </si>
  <si>
    <t>*Izdevumu aprēķināšanā iekļauti kopējie attiecināmie izdevumi t.i., ES fondu finansējums, valsts budžeta finansējums, valsts budžeta dotācijas pašvaldībām, pašvaldību finansējums, privātie attiecināmie izdevumi.</t>
  </si>
  <si>
    <t xml:space="preserve">Pārkāpumu apjoms Atveseļošanas un noturības mehānisma ietvaros </t>
  </si>
  <si>
    <t>Eiropas Sociālais fonds Plus (ESF+)</t>
  </si>
  <si>
    <t xml:space="preserve">n/a* - saskaņā ar FM 15.12.2023 "Skaidrojumi par pārkāpumu konstatēšanu, ziņošanu un atgūšanu Atveseļošanas fonda plāna īstenošanā" 12.3. punktu un 21.punktu: "Par korektīvu darbību uzskata arī rīcību, kuru veic cita iestāde ārējā normatīvā akta noteiktajā kārtībā un kas vērsta uz trūkuma, kuru pieļāvis finansējuma saņēmējs,novēršanu", pārkāpumiem, kas 12.3 punkta ietvaros  klasificējams kā trūkums, nepiemēro korektīvas darbības, bet sniedz informāciju.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</si>
</sst>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0.00\ &quot;€&quot;"/>
  </numFmts>
  <fonts count="27" x14ac:knownFonts="1">
    <font>
      <sz val="12"/>
      <color theme="1"/>
      <name val="Times New Roman"/>
      <family val="2"/>
      <charset val="186"/>
    </font>
    <font>
      <b/>
      <sz val="12"/>
      <color theme="1"/>
      <name val="Times New Roman"/>
      <family val="1"/>
      <charset val="186"/>
    </font>
    <font>
      <b/>
      <i/>
      <sz val="12"/>
      <color theme="1"/>
      <name val="Times New Roman"/>
      <family val="1"/>
      <charset val="186"/>
    </font>
    <font>
      <b/>
      <sz val="11"/>
      <name val="Times New Roman"/>
      <family val="1"/>
      <charset val="186"/>
    </font>
    <font>
      <b/>
      <sz val="10"/>
      <color rgb="FF000000"/>
      <name val="Times New Roman"/>
      <family val="1"/>
      <charset val="186"/>
    </font>
    <font>
      <b/>
      <sz val="10"/>
      <color theme="1"/>
      <name val="Times New Roman"/>
      <family val="1"/>
      <charset val="186"/>
    </font>
    <font>
      <b/>
      <sz val="12"/>
      <color rgb="FF000000"/>
      <name val="Times New Roman"/>
      <family val="1"/>
      <charset val="186"/>
    </font>
    <font>
      <b/>
      <i/>
      <sz val="8"/>
      <color rgb="FF000000"/>
      <name val="Times New Roman"/>
      <family val="1"/>
      <charset val="186"/>
    </font>
    <font>
      <sz val="10"/>
      <name val="Times New Roman"/>
      <family val="1"/>
      <charset val="186"/>
    </font>
    <font>
      <sz val="11"/>
      <name val="Times New Roman"/>
      <family val="1"/>
      <charset val="186"/>
    </font>
    <font>
      <sz val="10"/>
      <color theme="1"/>
      <name val="Times New Roman"/>
      <family val="1"/>
      <charset val="186"/>
    </font>
    <font>
      <sz val="10"/>
      <color theme="1"/>
      <name val="Times New Roman"/>
      <family val="2"/>
      <charset val="186"/>
    </font>
    <font>
      <b/>
      <sz val="12"/>
      <name val="Times New Roman"/>
      <family val="1"/>
      <charset val="186"/>
    </font>
    <font>
      <b/>
      <u/>
      <sz val="12"/>
      <name val="Times New Roman"/>
      <family val="1"/>
      <charset val="186"/>
    </font>
    <font>
      <b/>
      <sz val="9.5"/>
      <color rgb="FF000000"/>
      <name val="Times New Roman"/>
      <family val="1"/>
      <charset val="186"/>
    </font>
    <font>
      <sz val="12"/>
      <color theme="1"/>
      <name val="Times New Roman"/>
      <family val="2"/>
      <charset val="186"/>
    </font>
    <font>
      <sz val="12"/>
      <color rgb="FFFF0000"/>
      <name val="Times New Roman"/>
      <family val="2"/>
      <charset val="186"/>
    </font>
    <font>
      <b/>
      <sz val="11"/>
      <color theme="1"/>
      <name val="Times New Roman"/>
      <family val="1"/>
      <charset val="186"/>
    </font>
    <font>
      <b/>
      <sz val="11"/>
      <color rgb="FF000000"/>
      <name val="Times New Roman"/>
      <family val="1"/>
      <charset val="186"/>
    </font>
    <font>
      <b/>
      <i/>
      <sz val="11"/>
      <color rgb="FF000000"/>
      <name val="Times New Roman"/>
      <family val="1"/>
      <charset val="186"/>
    </font>
    <font>
      <sz val="11"/>
      <color theme="1"/>
      <name val="Times New Roman"/>
      <family val="1"/>
      <charset val="186"/>
    </font>
    <font>
      <i/>
      <sz val="11"/>
      <color rgb="FF000000"/>
      <name val="Times New Roman"/>
      <family val="1"/>
      <charset val="186"/>
    </font>
    <font>
      <b/>
      <sz val="10"/>
      <name val="Times New Roman"/>
      <family val="1"/>
      <charset val="186"/>
    </font>
    <font>
      <sz val="12"/>
      <color theme="1"/>
      <name val="Times New Roman"/>
      <family val="1"/>
      <charset val="186"/>
    </font>
    <font>
      <sz val="18"/>
      <color theme="1"/>
      <name val="Times New Roman"/>
      <family val="1"/>
      <charset val="186"/>
    </font>
    <font>
      <sz val="12"/>
      <name val="Times New Roman"/>
      <family val="1"/>
      <charset val="186"/>
    </font>
    <font>
      <sz val="12"/>
      <name val="Times New Roman"/>
      <family val="2"/>
      <charset val="186"/>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rgb="FFFFF2CC"/>
        <bgColor rgb="FF00000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79998168889431442"/>
        <bgColor indexed="64"/>
      </patternFill>
    </fill>
  </fills>
  <borders count="6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bottom style="medium">
        <color indexed="64"/>
      </bottom>
      <diagonal/>
    </border>
    <border>
      <left style="thin">
        <color indexed="64"/>
      </left>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diagonal/>
    </border>
    <border>
      <left/>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3">
    <xf numFmtId="0" fontId="0" fillId="0" borderId="0"/>
    <xf numFmtId="44" fontId="15" fillId="0" borderId="0" applyFont="0" applyFill="0" applyBorder="0" applyAlignment="0" applyProtection="0"/>
    <xf numFmtId="43" fontId="15" fillId="0" borderId="0" applyFont="0" applyFill="0" applyBorder="0" applyAlignment="0" applyProtection="0"/>
  </cellStyleXfs>
  <cellXfs count="229">
    <xf numFmtId="0" fontId="0" fillId="0" borderId="0" xfId="0"/>
    <xf numFmtId="0" fontId="1" fillId="0" borderId="0" xfId="0" applyFont="1"/>
    <xf numFmtId="0" fontId="9" fillId="4" borderId="12" xfId="0" applyFont="1" applyFill="1" applyBorder="1" applyAlignment="1">
      <alignment horizontal="center" vertical="center" wrapText="1"/>
    </xf>
    <xf numFmtId="0" fontId="11" fillId="4" borderId="12" xfId="0" applyFont="1" applyFill="1" applyBorder="1" applyAlignment="1">
      <alignment horizontal="center" vertical="center"/>
    </xf>
    <xf numFmtId="1" fontId="8" fillId="4" borderId="9" xfId="0" applyNumberFormat="1" applyFont="1" applyFill="1" applyBorder="1" applyAlignment="1">
      <alignment horizontal="center" vertical="center" wrapText="1"/>
    </xf>
    <xf numFmtId="1" fontId="10" fillId="4" borderId="9" xfId="0" applyNumberFormat="1" applyFont="1" applyFill="1" applyBorder="1" applyAlignment="1">
      <alignment horizontal="center" vertical="center" wrapText="1"/>
    </xf>
    <xf numFmtId="0" fontId="0" fillId="4" borderId="0" xfId="0" applyFill="1"/>
    <xf numFmtId="0" fontId="0" fillId="2" borderId="0" xfId="0" applyFill="1"/>
    <xf numFmtId="0" fontId="0" fillId="0" borderId="0" xfId="0" applyAlignment="1">
      <alignment horizontal="left" vertical="center"/>
    </xf>
    <xf numFmtId="3" fontId="8" fillId="4" borderId="10" xfId="0" applyNumberFormat="1" applyFont="1" applyFill="1" applyBorder="1" applyAlignment="1">
      <alignment horizontal="center" vertical="center" wrapText="1"/>
    </xf>
    <xf numFmtId="4" fontId="8" fillId="4" borderId="10" xfId="0" applyNumberFormat="1" applyFont="1" applyFill="1" applyBorder="1" applyAlignment="1">
      <alignment horizontal="center" vertical="center" wrapText="1"/>
    </xf>
    <xf numFmtId="0" fontId="9" fillId="4" borderId="11" xfId="0" applyFont="1" applyFill="1" applyBorder="1" applyAlignment="1">
      <alignment horizontal="center" vertical="center" wrapText="1"/>
    </xf>
    <xf numFmtId="0" fontId="11" fillId="4" borderId="11" xfId="0" applyFont="1" applyFill="1" applyBorder="1" applyAlignment="1">
      <alignment horizontal="center" vertical="center"/>
    </xf>
    <xf numFmtId="1" fontId="8" fillId="4" borderId="7" xfId="0" applyNumberFormat="1" applyFont="1" applyFill="1" applyBorder="1" applyAlignment="1">
      <alignment horizontal="center" vertical="center" wrapText="1"/>
    </xf>
    <xf numFmtId="1" fontId="10" fillId="4" borderId="7"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1" fontId="8" fillId="4" borderId="2" xfId="0" applyNumberFormat="1" applyFont="1" applyFill="1" applyBorder="1" applyAlignment="1">
      <alignment horizontal="center" vertical="center" wrapText="1"/>
    </xf>
    <xf numFmtId="1" fontId="10" fillId="4" borderId="2" xfId="0" applyNumberFormat="1" applyFont="1" applyFill="1" applyBorder="1" applyAlignment="1">
      <alignment horizontal="center" vertical="center" wrapText="1"/>
    </xf>
    <xf numFmtId="3" fontId="8" fillId="4" borderId="8" xfId="0" applyNumberFormat="1" applyFont="1" applyFill="1" applyBorder="1" applyAlignment="1">
      <alignment horizontal="center" vertical="center" wrapText="1"/>
    </xf>
    <xf numFmtId="0" fontId="0" fillId="0" borderId="0" xfId="0" applyAlignment="1">
      <alignment vertical="top" wrapText="1"/>
    </xf>
    <xf numFmtId="0" fontId="0" fillId="5" borderId="6" xfId="0" applyFill="1" applyBorder="1"/>
    <xf numFmtId="0" fontId="0" fillId="5" borderId="8" xfId="0" applyFill="1" applyBorder="1"/>
    <xf numFmtId="0" fontId="12" fillId="3" borderId="6"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0" fillId="5" borderId="16" xfId="0" applyFill="1" applyBorder="1"/>
    <xf numFmtId="0" fontId="0" fillId="0" borderId="28" xfId="0" applyBorder="1"/>
    <xf numFmtId="0" fontId="0" fillId="5" borderId="29" xfId="0" applyFill="1" applyBorder="1" applyAlignment="1">
      <alignment wrapText="1"/>
    </xf>
    <xf numFmtId="0" fontId="0" fillId="0" borderId="30" xfId="0" applyBorder="1"/>
    <xf numFmtId="0" fontId="0" fillId="0" borderId="32" xfId="0" applyBorder="1"/>
    <xf numFmtId="0" fontId="0" fillId="0" borderId="34" xfId="0" applyBorder="1"/>
    <xf numFmtId="0" fontId="0" fillId="0" borderId="24" xfId="0" applyBorder="1"/>
    <xf numFmtId="0" fontId="0" fillId="4" borderId="29" xfId="0" applyFill="1" applyBorder="1" applyAlignment="1">
      <alignment wrapText="1"/>
    </xf>
    <xf numFmtId="0" fontId="5" fillId="6" borderId="13"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0" fillId="5" borderId="29" xfId="0" applyFill="1" applyBorder="1" applyAlignment="1">
      <alignment horizontal="center"/>
    </xf>
    <xf numFmtId="0" fontId="0" fillId="5" borderId="27" xfId="0" applyFill="1" applyBorder="1" applyAlignment="1">
      <alignment horizontal="center"/>
    </xf>
    <xf numFmtId="0" fontId="0" fillId="5" borderId="33" xfId="0" applyFill="1" applyBorder="1" applyAlignment="1">
      <alignment horizontal="center"/>
    </xf>
    <xf numFmtId="0" fontId="0" fillId="0" borderId="35" xfId="0" applyBorder="1"/>
    <xf numFmtId="0" fontId="11" fillId="4" borderId="7" xfId="0" applyFont="1" applyFill="1" applyBorder="1" applyAlignment="1">
      <alignment horizontal="center" vertical="center"/>
    </xf>
    <xf numFmtId="0" fontId="11" fillId="4" borderId="9" xfId="0" applyFont="1" applyFill="1" applyBorder="1" applyAlignment="1">
      <alignment horizontal="center" vertical="center"/>
    </xf>
    <xf numFmtId="1" fontId="8" fillId="4" borderId="38" xfId="0" applyNumberFormat="1" applyFont="1" applyFill="1" applyBorder="1" applyAlignment="1">
      <alignment horizontal="center" vertical="center" wrapText="1"/>
    </xf>
    <xf numFmtId="1" fontId="8" fillId="4" borderId="39" xfId="0" applyNumberFormat="1" applyFont="1" applyFill="1" applyBorder="1" applyAlignment="1">
      <alignment horizontal="center" vertical="center" wrapText="1"/>
    </xf>
    <xf numFmtId="1" fontId="8" fillId="4" borderId="41" xfId="0" applyNumberFormat="1" applyFont="1" applyFill="1" applyBorder="1" applyAlignment="1">
      <alignment horizontal="center" vertical="center" wrapText="1"/>
    </xf>
    <xf numFmtId="1" fontId="10" fillId="4" borderId="41" xfId="0" applyNumberFormat="1" applyFont="1" applyFill="1" applyBorder="1" applyAlignment="1">
      <alignment horizontal="center" vertical="center" wrapText="1"/>
    </xf>
    <xf numFmtId="3" fontId="8" fillId="4" borderId="42" xfId="0" applyNumberFormat="1" applyFont="1" applyFill="1" applyBorder="1" applyAlignment="1">
      <alignment horizontal="center" vertical="center" wrapText="1"/>
    </xf>
    <xf numFmtId="0" fontId="8" fillId="7" borderId="7" xfId="0" applyFont="1" applyFill="1" applyBorder="1" applyAlignment="1">
      <alignment horizontal="center" vertical="center" wrapText="1"/>
    </xf>
    <xf numFmtId="4" fontId="8" fillId="4" borderId="7" xfId="0" applyNumberFormat="1" applyFont="1" applyFill="1" applyBorder="1" applyAlignment="1">
      <alignment horizontal="center" vertical="center" wrapText="1"/>
    </xf>
    <xf numFmtId="4" fontId="8" fillId="4" borderId="7" xfId="1" applyNumberFormat="1" applyFont="1" applyFill="1" applyBorder="1" applyAlignment="1">
      <alignment horizontal="center" vertical="center" wrapText="1"/>
    </xf>
    <xf numFmtId="4" fontId="8" fillId="4" borderId="9" xfId="1" applyNumberFormat="1" applyFont="1" applyFill="1" applyBorder="1" applyAlignment="1">
      <alignment horizontal="center" vertical="center" wrapText="1"/>
    </xf>
    <xf numFmtId="4" fontId="8" fillId="7" borderId="7" xfId="1" applyNumberFormat="1" applyFont="1" applyFill="1" applyBorder="1" applyAlignment="1">
      <alignment horizontal="center" vertical="center" wrapText="1"/>
    </xf>
    <xf numFmtId="4" fontId="8" fillId="4" borderId="9" xfId="0" applyNumberFormat="1" applyFont="1" applyFill="1" applyBorder="1" applyAlignment="1">
      <alignment horizontal="center" vertical="center" wrapText="1"/>
    </xf>
    <xf numFmtId="4" fontId="8" fillId="4" borderId="2" xfId="1" applyNumberFormat="1" applyFont="1" applyFill="1" applyBorder="1" applyAlignment="1">
      <alignment horizontal="center" vertical="center" wrapText="1"/>
    </xf>
    <xf numFmtId="4" fontId="8" fillId="4" borderId="39" xfId="1" applyNumberFormat="1" applyFont="1" applyFill="1" applyBorder="1" applyAlignment="1">
      <alignment horizontal="center" vertical="center" wrapText="1"/>
    </xf>
    <xf numFmtId="4" fontId="8" fillId="4" borderId="38" xfId="1" applyNumberFormat="1" applyFont="1" applyFill="1" applyBorder="1" applyAlignment="1">
      <alignment horizontal="center" vertical="center" wrapText="1"/>
    </xf>
    <xf numFmtId="0" fontId="3" fillId="8" borderId="17" xfId="0" applyFont="1" applyFill="1" applyBorder="1" applyAlignment="1">
      <alignment horizontal="center" vertical="center" wrapText="1"/>
    </xf>
    <xf numFmtId="0" fontId="0" fillId="8" borderId="0" xfId="0" applyFill="1"/>
    <xf numFmtId="0" fontId="3" fillId="9" borderId="17" xfId="0" applyFont="1" applyFill="1" applyBorder="1" applyAlignment="1">
      <alignment horizontal="center" vertical="center" wrapText="1"/>
    </xf>
    <xf numFmtId="0" fontId="0" fillId="9" borderId="0" xfId="0" applyFill="1"/>
    <xf numFmtId="0" fontId="3" fillId="9" borderId="40" xfId="0" applyFont="1" applyFill="1" applyBorder="1" applyAlignment="1">
      <alignment horizontal="center" vertical="center" wrapText="1"/>
    </xf>
    <xf numFmtId="164" fontId="8" fillId="10" borderId="18" xfId="0" applyNumberFormat="1" applyFont="1" applyFill="1" applyBorder="1" applyAlignment="1">
      <alignment horizontal="center" vertical="center" wrapText="1"/>
    </xf>
    <xf numFmtId="164" fontId="8" fillId="10" borderId="13" xfId="0" applyNumberFormat="1" applyFont="1" applyFill="1" applyBorder="1" applyAlignment="1">
      <alignment horizontal="center" vertical="center" wrapText="1"/>
    </xf>
    <xf numFmtId="4" fontId="8" fillId="4" borderId="44" xfId="1" applyNumberFormat="1" applyFont="1" applyFill="1" applyBorder="1" applyAlignment="1">
      <alignment horizontal="center" vertical="center" wrapText="1"/>
    </xf>
    <xf numFmtId="164" fontId="8" fillId="10" borderId="20" xfId="0" applyNumberFormat="1" applyFont="1" applyFill="1" applyBorder="1" applyAlignment="1">
      <alignment horizontal="center" vertical="center" wrapText="1"/>
    </xf>
    <xf numFmtId="164" fontId="8" fillId="10" borderId="25" xfId="0" applyNumberFormat="1" applyFont="1" applyFill="1" applyBorder="1" applyAlignment="1">
      <alignment horizontal="center" vertical="center" wrapText="1"/>
    </xf>
    <xf numFmtId="0" fontId="3" fillId="8" borderId="13" xfId="0" applyFont="1" applyFill="1" applyBorder="1" applyAlignment="1">
      <alignment horizontal="center" vertical="center" wrapText="1"/>
    </xf>
    <xf numFmtId="1" fontId="0" fillId="4" borderId="31" xfId="0" applyNumberFormat="1" applyFill="1" applyBorder="1" applyAlignment="1">
      <alignment horizontal="center"/>
    </xf>
    <xf numFmtId="0" fontId="0" fillId="4" borderId="31" xfId="0" applyFill="1" applyBorder="1" applyAlignment="1">
      <alignment horizontal="center" vertical="center"/>
    </xf>
    <xf numFmtId="1" fontId="0" fillId="4" borderId="31" xfId="0" applyNumberFormat="1" applyFill="1" applyBorder="1" applyAlignment="1">
      <alignment horizontal="center" vertical="center"/>
    </xf>
    <xf numFmtId="44" fontId="0" fillId="4" borderId="31" xfId="1" applyFont="1" applyFill="1" applyBorder="1" applyAlignment="1">
      <alignment horizontal="center"/>
    </xf>
    <xf numFmtId="44" fontId="0" fillId="4" borderId="33" xfId="1" applyFont="1" applyFill="1" applyBorder="1" applyAlignment="1">
      <alignment horizontal="center"/>
    </xf>
    <xf numFmtId="0" fontId="16" fillId="0" borderId="35" xfId="0" applyFont="1" applyBorder="1"/>
    <xf numFmtId="0" fontId="16" fillId="0" borderId="36" xfId="0" applyFont="1" applyBorder="1"/>
    <xf numFmtId="0" fontId="0" fillId="0" borderId="13" xfId="0" applyBorder="1" applyAlignment="1">
      <alignment horizontal="center"/>
    </xf>
    <xf numFmtId="4" fontId="0" fillId="0" borderId="13" xfId="0" applyNumberFormat="1" applyBorder="1" applyAlignment="1">
      <alignment horizontal="center"/>
    </xf>
    <xf numFmtId="4" fontId="0" fillId="0" borderId="26" xfId="0" applyNumberFormat="1" applyBorder="1" applyAlignment="1">
      <alignment horizontal="center"/>
    </xf>
    <xf numFmtId="4" fontId="8" fillId="4" borderId="31" xfId="0" applyNumberFormat="1" applyFont="1" applyFill="1" applyBorder="1" applyAlignment="1">
      <alignment horizontal="center" vertical="center" wrapText="1"/>
    </xf>
    <xf numFmtId="0" fontId="18" fillId="3" borderId="12" xfId="0" applyFont="1" applyFill="1" applyBorder="1" applyAlignment="1">
      <alignment horizontal="center" vertical="center"/>
    </xf>
    <xf numFmtId="4" fontId="9" fillId="0" borderId="9" xfId="0" applyNumberFormat="1" applyFont="1" applyBorder="1" applyAlignment="1">
      <alignment horizontal="center" vertical="center" wrapText="1"/>
    </xf>
    <xf numFmtId="3" fontId="9" fillId="0" borderId="12" xfId="0" applyNumberFormat="1" applyFont="1" applyBorder="1" applyAlignment="1">
      <alignment horizontal="center" vertical="center" wrapText="1"/>
    </xf>
    <xf numFmtId="3" fontId="9" fillId="0" borderId="9" xfId="0" applyNumberFormat="1" applyFont="1" applyBorder="1" applyAlignment="1">
      <alignment horizontal="center" vertical="center" wrapText="1"/>
    </xf>
    <xf numFmtId="4" fontId="9" fillId="0" borderId="12" xfId="0" applyNumberFormat="1" applyFont="1" applyBorder="1" applyAlignment="1">
      <alignment horizontal="center" vertical="center" wrapText="1"/>
    </xf>
    <xf numFmtId="1" fontId="9" fillId="0" borderId="9" xfId="0" applyNumberFormat="1" applyFont="1" applyBorder="1" applyAlignment="1">
      <alignment horizontal="center" vertical="center" wrapText="1"/>
    </xf>
    <xf numFmtId="0" fontId="9" fillId="11" borderId="56" xfId="0" applyFont="1" applyFill="1" applyBorder="1" applyAlignment="1">
      <alignment horizontal="center" vertical="center" wrapText="1"/>
    </xf>
    <xf numFmtId="0" fontId="9" fillId="11" borderId="12" xfId="0" applyFont="1" applyFill="1" applyBorder="1" applyAlignment="1">
      <alignment horizontal="center" vertical="center" wrapText="1"/>
    </xf>
    <xf numFmtId="0" fontId="20" fillId="11" borderId="12" xfId="0" applyFont="1" applyFill="1" applyBorder="1" applyAlignment="1">
      <alignment horizontal="center" vertical="center"/>
    </xf>
    <xf numFmtId="4" fontId="9" fillId="2" borderId="9" xfId="0" applyNumberFormat="1" applyFont="1" applyFill="1" applyBorder="1" applyAlignment="1">
      <alignment horizontal="center" vertical="center" wrapText="1"/>
    </xf>
    <xf numFmtId="0" fontId="9" fillId="0" borderId="12" xfId="0" applyFont="1" applyBorder="1" applyAlignment="1">
      <alignment horizontal="center" vertical="center" wrapText="1"/>
    </xf>
    <xf numFmtId="4" fontId="9" fillId="11" borderId="56" xfId="0" applyNumberFormat="1" applyFont="1" applyFill="1" applyBorder="1" applyAlignment="1">
      <alignment horizontal="center" vertical="center" wrapText="1"/>
    </xf>
    <xf numFmtId="4" fontId="9" fillId="11" borderId="12" xfId="0" applyNumberFormat="1" applyFont="1" applyFill="1" applyBorder="1" applyAlignment="1">
      <alignment horizontal="center" vertical="center" wrapText="1"/>
    </xf>
    <xf numFmtId="3" fontId="20" fillId="11" borderId="12" xfId="0" applyNumberFormat="1" applyFont="1" applyFill="1" applyBorder="1" applyAlignment="1">
      <alignment horizontal="center" vertical="center"/>
    </xf>
    <xf numFmtId="3" fontId="9" fillId="11" borderId="12" xfId="0" applyNumberFormat="1" applyFont="1" applyFill="1" applyBorder="1" applyAlignment="1">
      <alignment horizontal="center" vertical="center" wrapText="1"/>
    </xf>
    <xf numFmtId="0" fontId="19" fillId="2" borderId="48" xfId="0" applyFont="1" applyFill="1" applyBorder="1" applyAlignment="1">
      <alignment horizontal="center" vertical="center" wrapText="1"/>
    </xf>
    <xf numFmtId="3" fontId="3" fillId="2" borderId="10" xfId="0" applyNumberFormat="1" applyFont="1" applyFill="1" applyBorder="1" applyAlignment="1">
      <alignment horizontal="center" vertical="center" wrapText="1"/>
    </xf>
    <xf numFmtId="44" fontId="3" fillId="2" borderId="10" xfId="1" applyFont="1" applyFill="1" applyBorder="1" applyAlignment="1">
      <alignment horizontal="center" vertical="center" wrapText="1"/>
    </xf>
    <xf numFmtId="10" fontId="3" fillId="2" borderId="14" xfId="0" applyNumberFormat="1" applyFont="1" applyFill="1" applyBorder="1" applyAlignment="1">
      <alignment horizontal="center" vertical="center" wrapText="1"/>
    </xf>
    <xf numFmtId="44" fontId="3" fillId="11" borderId="30" xfId="1" applyFont="1" applyFill="1" applyBorder="1" applyAlignment="1">
      <alignment horizontal="center" vertical="center" wrapText="1"/>
    </xf>
    <xf numFmtId="4" fontId="3" fillId="11" borderId="10" xfId="0" applyNumberFormat="1" applyFont="1" applyFill="1" applyBorder="1" applyAlignment="1">
      <alignment horizontal="center" vertical="center" wrapText="1"/>
    </xf>
    <xf numFmtId="44" fontId="3" fillId="11" borderId="10" xfId="1" applyFont="1" applyFill="1" applyBorder="1" applyAlignment="1">
      <alignment horizontal="center" vertical="center" wrapText="1"/>
    </xf>
    <xf numFmtId="10" fontId="3" fillId="11" borderId="57" xfId="0" applyNumberFormat="1" applyFont="1" applyFill="1" applyBorder="1" applyAlignment="1">
      <alignment horizontal="center" vertical="center" wrapText="1"/>
    </xf>
    <xf numFmtId="4" fontId="9" fillId="0" borderId="27" xfId="0" applyNumberFormat="1" applyFont="1" applyBorder="1" applyAlignment="1">
      <alignment horizontal="center" vertical="center" wrapText="1"/>
    </xf>
    <xf numFmtId="1" fontId="9" fillId="0" borderId="27" xfId="0" applyNumberFormat="1"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57" xfId="0" applyFont="1" applyBorder="1" applyAlignment="1">
      <alignment horizontal="center" vertical="center" wrapText="1"/>
    </xf>
    <xf numFmtId="0" fontId="18" fillId="3" borderId="58" xfId="0" applyFont="1" applyFill="1" applyBorder="1" applyAlignment="1">
      <alignment horizontal="center" vertical="center"/>
    </xf>
    <xf numFmtId="0" fontId="17" fillId="11" borderId="5" xfId="0" applyFont="1" applyFill="1" applyBorder="1" applyAlignment="1">
      <alignment vertical="center" wrapText="1"/>
    </xf>
    <xf numFmtId="0" fontId="17" fillId="11" borderId="61" xfId="0" applyFont="1" applyFill="1" applyBorder="1" applyAlignment="1">
      <alignment horizontal="center" vertical="center"/>
    </xf>
    <xf numFmtId="0" fontId="17" fillId="11" borderId="58" xfId="0" applyFont="1" applyFill="1" applyBorder="1" applyAlignment="1">
      <alignment horizontal="center" vertical="center"/>
    </xf>
    <xf numFmtId="0" fontId="17" fillId="11" borderId="58" xfId="0" applyFont="1" applyFill="1" applyBorder="1" applyAlignment="1">
      <alignment horizontal="center" vertical="center" wrapText="1"/>
    </xf>
    <xf numFmtId="0" fontId="3" fillId="11" borderId="62" xfId="0" applyFont="1" applyFill="1" applyBorder="1" applyAlignment="1">
      <alignment horizontal="center" vertical="center" wrapText="1"/>
    </xf>
    <xf numFmtId="4" fontId="9" fillId="0" borderId="49" xfId="0" applyNumberFormat="1" applyFont="1" applyBorder="1" applyAlignment="1">
      <alignment horizontal="center" vertical="center" wrapText="1"/>
    </xf>
    <xf numFmtId="4" fontId="9" fillId="0" borderId="63" xfId="0" applyNumberFormat="1" applyFont="1" applyBorder="1" applyAlignment="1">
      <alignment horizontal="center" vertical="center" wrapText="1"/>
    </xf>
    <xf numFmtId="3" fontId="9" fillId="0" borderId="44" xfId="0" applyNumberFormat="1" applyFont="1" applyBorder="1" applyAlignment="1">
      <alignment horizontal="center" vertical="center" wrapText="1"/>
    </xf>
    <xf numFmtId="3" fontId="9" fillId="0" borderId="63" xfId="0" applyNumberFormat="1" applyFont="1" applyBorder="1" applyAlignment="1">
      <alignment horizontal="center" vertical="center" wrapText="1"/>
    </xf>
    <xf numFmtId="1" fontId="9" fillId="0" borderId="44" xfId="0" applyNumberFormat="1" applyFont="1" applyBorder="1" applyAlignment="1">
      <alignment horizontal="center" vertical="center" wrapText="1"/>
    </xf>
    <xf numFmtId="43" fontId="9" fillId="0" borderId="44" xfId="2" applyFont="1" applyFill="1" applyBorder="1" applyAlignment="1">
      <alignment horizontal="center" vertical="center" wrapText="1"/>
    </xf>
    <xf numFmtId="4" fontId="9" fillId="0" borderId="44" xfId="0" applyNumberFormat="1" applyFont="1" applyBorder="1" applyAlignment="1">
      <alignment horizontal="center" vertical="center" wrapText="1"/>
    </xf>
    <xf numFmtId="10" fontId="9" fillId="0" borderId="64" xfId="0" applyNumberFormat="1" applyFont="1" applyBorder="1" applyAlignment="1">
      <alignment horizontal="center" vertical="center" wrapText="1"/>
    </xf>
    <xf numFmtId="10" fontId="9" fillId="0" borderId="62" xfId="0" applyNumberFormat="1" applyFont="1" applyBorder="1" applyAlignment="1">
      <alignment horizontal="center" vertical="center" wrapText="1"/>
    </xf>
    <xf numFmtId="0" fontId="19" fillId="11" borderId="37" xfId="0" applyFont="1" applyFill="1" applyBorder="1" applyAlignment="1">
      <alignment horizontal="center" vertical="center" wrapText="1"/>
    </xf>
    <xf numFmtId="0" fontId="19" fillId="11" borderId="0" xfId="0" applyFont="1" applyFill="1" applyAlignment="1">
      <alignment horizontal="center" vertical="center" wrapText="1"/>
    </xf>
    <xf numFmtId="0" fontId="20" fillId="11" borderId="0" xfId="0" applyFont="1" applyFill="1"/>
    <xf numFmtId="0" fontId="21" fillId="11" borderId="0" xfId="0" applyFont="1" applyFill="1" applyAlignment="1">
      <alignment horizontal="center" vertical="center" wrapText="1"/>
    </xf>
    <xf numFmtId="4" fontId="9" fillId="11" borderId="65" xfId="0" applyNumberFormat="1" applyFont="1" applyFill="1" applyBorder="1" applyAlignment="1">
      <alignment horizontal="center" vertical="center" wrapText="1"/>
    </xf>
    <xf numFmtId="4" fontId="9" fillId="11" borderId="44" xfId="0" applyNumberFormat="1" applyFont="1" applyFill="1" applyBorder="1" applyAlignment="1">
      <alignment horizontal="center" vertical="center" wrapText="1"/>
    </xf>
    <xf numFmtId="3" fontId="20" fillId="11" borderId="44" xfId="0" applyNumberFormat="1" applyFont="1" applyFill="1" applyBorder="1" applyAlignment="1">
      <alignment horizontal="center" vertical="center"/>
    </xf>
    <xf numFmtId="3" fontId="9" fillId="11" borderId="44" xfId="0" applyNumberFormat="1" applyFont="1" applyFill="1" applyBorder="1" applyAlignment="1">
      <alignment horizontal="center" vertical="center" wrapText="1"/>
    </xf>
    <xf numFmtId="10" fontId="9" fillId="11" borderId="61" xfId="0" applyNumberFormat="1" applyFont="1" applyFill="1" applyBorder="1" applyAlignment="1">
      <alignment horizontal="center" vertical="center" wrapText="1"/>
    </xf>
    <xf numFmtId="10" fontId="9" fillId="11" borderId="58" xfId="0" applyNumberFormat="1" applyFont="1" applyFill="1" applyBorder="1" applyAlignment="1">
      <alignment horizontal="center" vertical="center" wrapText="1"/>
    </xf>
    <xf numFmtId="10" fontId="9" fillId="11" borderId="62" xfId="0" applyNumberFormat="1" applyFont="1" applyFill="1" applyBorder="1" applyAlignment="1">
      <alignment horizontal="center" vertical="center" wrapText="1"/>
    </xf>
    <xf numFmtId="44" fontId="22" fillId="8" borderId="18" xfId="1" applyFont="1" applyFill="1" applyBorder="1" applyAlignment="1">
      <alignment horizontal="center" vertical="center" wrapText="1"/>
    </xf>
    <xf numFmtId="44" fontId="22" fillId="8" borderId="19" xfId="1" applyFont="1" applyFill="1" applyBorder="1" applyAlignment="1">
      <alignment horizontal="center" vertical="center" wrapText="1"/>
    </xf>
    <xf numFmtId="44" fontId="22" fillId="8" borderId="43" xfId="1" applyFont="1" applyFill="1" applyBorder="1" applyAlignment="1">
      <alignment horizontal="center" vertical="center" wrapText="1"/>
    </xf>
    <xf numFmtId="44" fontId="3" fillId="8" borderId="13" xfId="1" applyFont="1" applyFill="1" applyBorder="1" applyAlignment="1">
      <alignment horizontal="center" vertical="center" wrapText="1"/>
    </xf>
    <xf numFmtId="1" fontId="22" fillId="9" borderId="18" xfId="0" applyNumberFormat="1" applyFont="1" applyFill="1" applyBorder="1" applyAlignment="1">
      <alignment horizontal="center" vertical="center" wrapText="1"/>
    </xf>
    <xf numFmtId="0" fontId="22" fillId="9" borderId="18" xfId="0" applyFont="1" applyFill="1" applyBorder="1" applyAlignment="1">
      <alignment horizontal="center" vertical="center" wrapText="1"/>
    </xf>
    <xf numFmtId="3" fontId="22" fillId="9" borderId="13" xfId="0" applyNumberFormat="1" applyFont="1" applyFill="1" applyBorder="1" applyAlignment="1">
      <alignment horizontal="center" vertical="center" wrapText="1"/>
    </xf>
    <xf numFmtId="4" fontId="22" fillId="9" borderId="18" xfId="0" applyNumberFormat="1" applyFont="1" applyFill="1" applyBorder="1" applyAlignment="1">
      <alignment horizontal="center" vertical="center" wrapText="1"/>
    </xf>
    <xf numFmtId="164" fontId="22" fillId="9" borderId="18" xfId="0" applyNumberFormat="1" applyFont="1" applyFill="1" applyBorder="1" applyAlignment="1">
      <alignment horizontal="center" vertical="center" wrapText="1"/>
    </xf>
    <xf numFmtId="164" fontId="22" fillId="9" borderId="18" xfId="1" applyNumberFormat="1" applyFont="1" applyFill="1" applyBorder="1" applyAlignment="1">
      <alignment horizontal="center" vertical="center" wrapText="1"/>
    </xf>
    <xf numFmtId="164" fontId="22" fillId="9" borderId="13" xfId="0" applyNumberFormat="1" applyFont="1" applyFill="1" applyBorder="1" applyAlignment="1">
      <alignment horizontal="center" vertical="center" wrapText="1"/>
    </xf>
    <xf numFmtId="0" fontId="9" fillId="10" borderId="13" xfId="0" applyFont="1" applyFill="1" applyBorder="1" applyAlignment="1">
      <alignment horizontal="center" vertical="center" wrapText="1"/>
    </xf>
    <xf numFmtId="0" fontId="23" fillId="10" borderId="0" xfId="0" applyFont="1" applyFill="1"/>
    <xf numFmtId="0" fontId="1" fillId="8" borderId="0" xfId="0" applyFont="1" applyFill="1"/>
    <xf numFmtId="10" fontId="22" fillId="8" borderId="13" xfId="0" applyNumberFormat="1" applyFont="1" applyFill="1" applyBorder="1" applyAlignment="1">
      <alignment horizontal="center" vertical="center" wrapText="1"/>
    </xf>
    <xf numFmtId="4" fontId="8" fillId="4" borderId="45" xfId="1" applyNumberFormat="1" applyFont="1" applyFill="1" applyBorder="1" applyAlignment="1">
      <alignment horizontal="center" vertical="center" wrapText="1"/>
    </xf>
    <xf numFmtId="44" fontId="3" fillId="2" borderId="30" xfId="1" applyFont="1" applyFill="1" applyBorder="1" applyAlignment="1">
      <alignment horizontal="left" vertical="center" wrapText="1"/>
    </xf>
    <xf numFmtId="0" fontId="24" fillId="0" borderId="0" xfId="0" applyFont="1"/>
    <xf numFmtId="0" fontId="24" fillId="0" borderId="0" xfId="0" applyFont="1" applyAlignment="1">
      <alignment vertical="top" wrapText="1"/>
    </xf>
    <xf numFmtId="0" fontId="23" fillId="0" borderId="0" xfId="0" applyFont="1"/>
    <xf numFmtId="0" fontId="23" fillId="0" borderId="0" xfId="0" applyFont="1" applyAlignment="1">
      <alignment vertical="top" wrapText="1"/>
    </xf>
    <xf numFmtId="0" fontId="0" fillId="0" borderId="0" xfId="0" applyAlignment="1">
      <alignment wrapText="1"/>
    </xf>
    <xf numFmtId="1" fontId="26" fillId="4" borderId="31" xfId="0" applyNumberFormat="1" applyFont="1" applyFill="1" applyBorder="1" applyAlignment="1">
      <alignment horizontal="center" vertical="center"/>
    </xf>
    <xf numFmtId="0" fontId="0" fillId="0" borderId="0" xfId="0" applyAlignment="1">
      <alignment horizontal="right" wrapText="1"/>
    </xf>
    <xf numFmtId="0" fontId="0" fillId="0" borderId="4" xfId="0" applyBorder="1" applyAlignment="1">
      <alignment horizontal="right" wrapText="1"/>
    </xf>
    <xf numFmtId="0" fontId="12" fillId="6" borderId="15"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26" xfId="0" applyFont="1" applyFill="1" applyBorder="1" applyAlignment="1">
      <alignment horizontal="center" vertical="center" wrapText="1"/>
    </xf>
    <xf numFmtId="0" fontId="0" fillId="5" borderId="29" xfId="0" applyFill="1" applyBorder="1" applyAlignment="1">
      <alignment horizontal="center"/>
    </xf>
    <xf numFmtId="0" fontId="0" fillId="5" borderId="27" xfId="0" applyFill="1" applyBorder="1" applyAlignment="1">
      <alignment horizontal="center"/>
    </xf>
    <xf numFmtId="0" fontId="0" fillId="5" borderId="33" xfId="0" applyFill="1" applyBorder="1" applyAlignment="1">
      <alignment horizontal="center"/>
    </xf>
    <xf numFmtId="0" fontId="11" fillId="0" borderId="4" xfId="0" applyFont="1" applyBorder="1" applyAlignment="1">
      <alignment horizontal="right" wrapText="1"/>
    </xf>
    <xf numFmtId="0" fontId="11" fillId="0" borderId="4" xfId="0" applyFont="1" applyBorder="1" applyAlignment="1">
      <alignment horizontal="right"/>
    </xf>
    <xf numFmtId="0" fontId="12" fillId="3" borderId="24"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0" xfId="0" applyFont="1" applyFill="1" applyAlignment="1">
      <alignment horizontal="center" vertical="center" wrapText="1"/>
    </xf>
    <xf numFmtId="0" fontId="0" fillId="0" borderId="0" xfId="0" applyAlignment="1">
      <alignment horizontal="left" wrapText="1"/>
    </xf>
    <xf numFmtId="0" fontId="3" fillId="3" borderId="50"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18" fillId="3" borderId="34"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12" xfId="0" applyFont="1" applyFill="1" applyBorder="1" applyAlignment="1">
      <alignment horizontal="center" vertical="center"/>
    </xf>
    <xf numFmtId="0" fontId="18" fillId="3" borderId="58" xfId="0" applyFont="1" applyFill="1" applyBorder="1" applyAlignment="1">
      <alignment horizontal="center" vertical="center"/>
    </xf>
    <xf numFmtId="0" fontId="17" fillId="3" borderId="6"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52" xfId="0" applyFont="1" applyFill="1" applyBorder="1" applyAlignment="1">
      <alignment horizontal="center" vertical="center" wrapText="1"/>
    </xf>
    <xf numFmtId="0" fontId="17" fillId="3" borderId="47" xfId="0" applyFont="1" applyFill="1" applyBorder="1" applyAlignment="1">
      <alignment horizontal="center" vertical="center" wrapText="1"/>
    </xf>
    <xf numFmtId="0" fontId="17" fillId="3" borderId="60" xfId="0" applyFont="1" applyFill="1" applyBorder="1" applyAlignment="1">
      <alignment horizontal="center" vertical="center" wrapText="1"/>
    </xf>
    <xf numFmtId="0" fontId="17" fillId="5" borderId="46"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37"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54" xfId="0" applyFont="1" applyFill="1" applyBorder="1" applyAlignment="1">
      <alignment horizontal="center" vertical="center" wrapText="1"/>
    </xf>
    <xf numFmtId="0" fontId="0" fillId="0" borderId="0" xfId="0" applyAlignment="1">
      <alignment horizontal="right" vertical="center" wrapText="1"/>
    </xf>
    <xf numFmtId="0" fontId="17" fillId="11" borderId="15" xfId="0" applyFont="1" applyFill="1" applyBorder="1" applyAlignment="1">
      <alignment horizontal="center" vertical="center" wrapText="1"/>
    </xf>
    <xf numFmtId="0" fontId="17" fillId="11" borderId="21" xfId="0" applyFont="1" applyFill="1" applyBorder="1" applyAlignment="1">
      <alignment horizontal="center" vertical="center" wrapText="1"/>
    </xf>
    <xf numFmtId="0" fontId="17" fillId="11" borderId="16" xfId="0" applyFont="1" applyFill="1" applyBorder="1" applyAlignment="1">
      <alignment horizontal="center" vertical="center" wrapText="1"/>
    </xf>
    <xf numFmtId="0" fontId="17" fillId="11" borderId="0" xfId="0" applyFont="1" applyFill="1" applyAlignment="1">
      <alignment horizontal="center" vertical="center" wrapText="1"/>
    </xf>
    <xf numFmtId="0" fontId="17" fillId="11" borderId="55" xfId="0" applyFont="1" applyFill="1" applyBorder="1" applyAlignment="1">
      <alignment horizontal="center" vertical="center" wrapText="1"/>
    </xf>
    <xf numFmtId="0" fontId="17" fillId="11" borderId="54" xfId="0" applyFont="1" applyFill="1" applyBorder="1" applyAlignment="1">
      <alignment horizontal="center" vertical="center" wrapText="1"/>
    </xf>
    <xf numFmtId="0" fontId="17" fillId="11" borderId="52" xfId="0" applyFont="1" applyFill="1" applyBorder="1" applyAlignment="1">
      <alignment horizontal="center" vertical="center" wrapText="1"/>
    </xf>
    <xf numFmtId="0" fontId="17" fillId="11" borderId="47" xfId="0" applyFont="1" applyFill="1" applyBorder="1" applyAlignment="1">
      <alignment horizontal="center" vertical="center" wrapText="1"/>
    </xf>
    <xf numFmtId="0" fontId="17" fillId="11" borderId="60" xfId="0" applyFont="1" applyFill="1" applyBorder="1" applyAlignment="1">
      <alignment horizontal="center" vertic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18" fillId="3" borderId="28"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25" fillId="0" borderId="0" xfId="0" applyFont="1" applyFill="1" applyAlignment="1">
      <alignment horizontal="left" wrapText="1"/>
    </xf>
  </cellXfs>
  <cellStyles count="3">
    <cellStyle name="Comma 2" xfId="2" xr:uid="{F207F11A-6F40-4E78-B3E2-982E81984A99}"/>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OLAF\Padome_2017\Info%20zinojums\FMVESTP1_260117_2007-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veidlapa"/>
      <sheetName val="3veidlapaKrāpšanāsGadij (2)"/>
      <sheetName val="3veidlapaKrāpšanāsGadij"/>
      <sheetName val="Sheet4"/>
      <sheetName val="Sheet3"/>
      <sheetName val="Sheet1"/>
      <sheetName val="Sheet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A365D-B097-4581-80A7-D7F51ACC7A42}">
  <sheetPr>
    <pageSetUpPr fitToPage="1"/>
  </sheetPr>
  <dimension ref="B1:AW54"/>
  <sheetViews>
    <sheetView tabSelected="1" zoomScale="84" zoomScaleNormal="84" zoomScaleSheetLayoutView="65" zoomScalePageLayoutView="96" workbookViewId="0">
      <selection activeCell="F6" sqref="F6"/>
    </sheetView>
  </sheetViews>
  <sheetFormatPr defaultRowHeight="15.75" x14ac:dyDescent="0.25"/>
  <cols>
    <col min="1" max="1" width="2.625" customWidth="1"/>
    <col min="2" max="2" width="30.125" customWidth="1"/>
    <col min="3" max="3" width="3.75" style="7" customWidth="1"/>
    <col min="4" max="12" width="14.875" customWidth="1"/>
    <col min="13" max="13" width="16.75" style="1" customWidth="1"/>
    <col min="14" max="14" width="19" style="1" customWidth="1"/>
    <col min="15" max="15" width="16.5" customWidth="1"/>
    <col min="16" max="16" width="20.375" customWidth="1"/>
    <col min="17" max="17" width="14.75" customWidth="1"/>
    <col min="18" max="18" width="12.625" customWidth="1"/>
  </cols>
  <sheetData>
    <row r="1" spans="2:49" ht="15.6" customHeight="1" x14ac:dyDescent="0.25">
      <c r="B1" s="157" t="s">
        <v>19</v>
      </c>
      <c r="C1" s="157"/>
      <c r="D1" s="157"/>
      <c r="E1" s="157"/>
      <c r="F1" s="157"/>
      <c r="G1" s="157"/>
      <c r="H1" s="157"/>
      <c r="I1" s="157"/>
      <c r="J1" s="157"/>
      <c r="K1" s="157"/>
      <c r="L1" s="157"/>
      <c r="M1" s="157"/>
      <c r="N1" s="157"/>
      <c r="O1" s="157"/>
      <c r="P1" s="157"/>
    </row>
    <row r="2" spans="2:49" ht="31.5" customHeight="1" thickBot="1" x14ac:dyDescent="0.3">
      <c r="B2" s="158"/>
      <c r="C2" s="158"/>
      <c r="D2" s="158"/>
      <c r="E2" s="158"/>
      <c r="F2" s="158"/>
      <c r="G2" s="158"/>
      <c r="H2" s="158"/>
      <c r="I2" s="158"/>
      <c r="J2" s="158"/>
      <c r="K2" s="158"/>
      <c r="L2" s="158"/>
      <c r="M2" s="158"/>
      <c r="N2" s="158"/>
      <c r="O2" s="158"/>
      <c r="P2" s="158"/>
    </row>
    <row r="3" spans="2:49" ht="15.75" customHeight="1" x14ac:dyDescent="0.25">
      <c r="B3" s="165"/>
      <c r="D3" s="159" t="s">
        <v>70</v>
      </c>
      <c r="E3" s="160"/>
      <c r="F3" s="160"/>
      <c r="G3" s="160"/>
      <c r="H3" s="160"/>
      <c r="I3" s="160"/>
      <c r="J3" s="160"/>
      <c r="K3" s="160"/>
      <c r="L3" s="160"/>
      <c r="M3" s="160"/>
      <c r="N3" s="160"/>
      <c r="O3" s="161"/>
      <c r="P3" s="168" t="s">
        <v>20</v>
      </c>
    </row>
    <row r="4" spans="2:49" ht="28.5" customHeight="1" thickBot="1" x14ac:dyDescent="0.3">
      <c r="B4" s="166"/>
      <c r="D4" s="162"/>
      <c r="E4" s="163"/>
      <c r="F4" s="163"/>
      <c r="G4" s="163"/>
      <c r="H4" s="163"/>
      <c r="I4" s="163"/>
      <c r="J4" s="163"/>
      <c r="K4" s="163"/>
      <c r="L4" s="163"/>
      <c r="M4" s="163"/>
      <c r="N4" s="163"/>
      <c r="O4" s="164"/>
      <c r="P4" s="169"/>
    </row>
    <row r="5" spans="2:49" ht="33.75" customHeight="1" thickBot="1" x14ac:dyDescent="0.3">
      <c r="B5" s="166"/>
      <c r="D5" s="171" t="s">
        <v>21</v>
      </c>
      <c r="E5" s="172"/>
      <c r="F5" s="172"/>
      <c r="G5" s="172"/>
      <c r="H5" s="172"/>
      <c r="I5" s="172"/>
      <c r="J5" s="172"/>
      <c r="K5" s="172"/>
      <c r="L5" s="172"/>
      <c r="M5" s="172"/>
      <c r="N5" s="172"/>
      <c r="O5" s="173"/>
      <c r="P5" s="169"/>
    </row>
    <row r="6" spans="2:49" ht="102.75" thickBot="1" x14ac:dyDescent="0.3">
      <c r="B6" s="167"/>
      <c r="D6" s="32" t="s">
        <v>22</v>
      </c>
      <c r="E6" s="32" t="s">
        <v>81</v>
      </c>
      <c r="F6" s="32" t="s">
        <v>23</v>
      </c>
      <c r="G6" s="32" t="s">
        <v>24</v>
      </c>
      <c r="H6" s="32" t="s">
        <v>25</v>
      </c>
      <c r="I6" s="33" t="s">
        <v>26</v>
      </c>
      <c r="J6" s="34" t="s">
        <v>27</v>
      </c>
      <c r="K6" s="35" t="s">
        <v>28</v>
      </c>
      <c r="L6" s="35" t="s">
        <v>29</v>
      </c>
      <c r="M6" s="36" t="s">
        <v>30</v>
      </c>
      <c r="N6" s="33" t="s">
        <v>31</v>
      </c>
      <c r="O6" s="33" t="s">
        <v>32</v>
      </c>
      <c r="P6" s="170"/>
    </row>
    <row r="7" spans="2:49" ht="16.5" thickBot="1" x14ac:dyDescent="0.3">
      <c r="B7" s="37"/>
    </row>
    <row r="8" spans="2:49" ht="45" customHeight="1" thickBot="1" x14ac:dyDescent="0.3">
      <c r="B8" s="58" t="s">
        <v>78</v>
      </c>
      <c r="C8" s="59"/>
      <c r="D8" s="134">
        <v>480640031</v>
      </c>
      <c r="E8" s="134">
        <v>62331450</v>
      </c>
      <c r="F8" s="134">
        <v>145610970</v>
      </c>
      <c r="G8" s="134">
        <v>35083097</v>
      </c>
      <c r="H8" s="134">
        <v>28751208</v>
      </c>
      <c r="I8" s="134">
        <v>202973817</v>
      </c>
      <c r="J8" s="134">
        <v>381790143</v>
      </c>
      <c r="K8" s="135">
        <v>15196727</v>
      </c>
      <c r="L8" s="135">
        <v>11590650.77</v>
      </c>
      <c r="M8" s="135">
        <v>12614872.85</v>
      </c>
      <c r="N8" s="136">
        <v>6478215.6900000004</v>
      </c>
      <c r="O8" s="136">
        <v>39027939.18</v>
      </c>
      <c r="P8" s="137">
        <f>SUM(D8:O8)</f>
        <v>1422089121.49</v>
      </c>
    </row>
    <row r="9" spans="2:49" ht="36" customHeight="1" thickBot="1" x14ac:dyDescent="0.3">
      <c r="B9" s="60" t="s">
        <v>34</v>
      </c>
      <c r="C9" s="61"/>
      <c r="D9" s="138">
        <v>6</v>
      </c>
      <c r="E9" s="138">
        <v>4</v>
      </c>
      <c r="F9" s="138">
        <v>1</v>
      </c>
      <c r="G9" s="138">
        <v>6</v>
      </c>
      <c r="H9" s="138">
        <f>SUM(H10:H23)</f>
        <v>5</v>
      </c>
      <c r="I9" s="138">
        <f>SUM(I10:I23)</f>
        <v>551</v>
      </c>
      <c r="J9" s="138">
        <f>SUM(J10:J23)</f>
        <v>3073</v>
      </c>
      <c r="K9" s="138">
        <f>K10+K11+K12+K13+K14+K15+K16+K17+K18+K19+K20+K21+K22+K23</f>
        <v>41</v>
      </c>
      <c r="L9" s="138">
        <v>15</v>
      </c>
      <c r="M9" s="139">
        <v>0</v>
      </c>
      <c r="N9" s="139">
        <v>3</v>
      </c>
      <c r="O9" s="139">
        <v>2</v>
      </c>
      <c r="P9" s="140">
        <f>SUM(D9:O9)</f>
        <v>3707</v>
      </c>
    </row>
    <row r="10" spans="2:49" s="6" customFormat="1" ht="32.1" customHeight="1" x14ac:dyDescent="0.25">
      <c r="B10" s="11" t="s">
        <v>35</v>
      </c>
      <c r="D10" s="12">
        <v>0</v>
      </c>
      <c r="E10" s="12">
        <v>0</v>
      </c>
      <c r="F10" s="12">
        <v>0</v>
      </c>
      <c r="G10" s="42">
        <v>0</v>
      </c>
      <c r="H10" s="13">
        <v>0</v>
      </c>
      <c r="I10" s="13">
        <v>1</v>
      </c>
      <c r="J10" s="13">
        <v>0</v>
      </c>
      <c r="K10" s="14">
        <v>0</v>
      </c>
      <c r="L10" s="13">
        <v>1</v>
      </c>
      <c r="M10" s="49">
        <v>0</v>
      </c>
      <c r="N10" s="49">
        <v>0</v>
      </c>
      <c r="O10" s="49">
        <v>0</v>
      </c>
      <c r="P10" s="9">
        <f>SUM(D10:O10)</f>
        <v>2</v>
      </c>
      <c r="Q10"/>
      <c r="R10"/>
      <c r="S10"/>
      <c r="T10"/>
      <c r="U10"/>
      <c r="V10"/>
      <c r="W10"/>
      <c r="X10"/>
      <c r="Y10"/>
      <c r="Z10"/>
      <c r="AA10"/>
      <c r="AB10"/>
      <c r="AC10"/>
      <c r="AD10"/>
      <c r="AE10"/>
      <c r="AF10"/>
      <c r="AG10"/>
      <c r="AH10"/>
      <c r="AI10"/>
      <c r="AJ10"/>
      <c r="AK10"/>
      <c r="AL10"/>
      <c r="AM10"/>
      <c r="AN10"/>
      <c r="AO10"/>
      <c r="AP10"/>
      <c r="AQ10"/>
      <c r="AR10"/>
      <c r="AS10"/>
      <c r="AT10"/>
      <c r="AU10"/>
      <c r="AV10"/>
      <c r="AW10"/>
    </row>
    <row r="11" spans="2:49" s="6" customFormat="1" ht="33" customHeight="1" x14ac:dyDescent="0.25">
      <c r="B11" s="2" t="s">
        <v>72</v>
      </c>
      <c r="D11" s="3">
        <v>4</v>
      </c>
      <c r="E11" s="3">
        <v>2</v>
      </c>
      <c r="F11" s="3">
        <v>0</v>
      </c>
      <c r="G11" s="43">
        <v>0</v>
      </c>
      <c r="H11" s="4">
        <v>0</v>
      </c>
      <c r="I11" s="4">
        <v>0</v>
      </c>
      <c r="J11" s="4">
        <v>0</v>
      </c>
      <c r="K11" s="5">
        <v>41</v>
      </c>
      <c r="L11" s="4">
        <v>0</v>
      </c>
      <c r="M11" s="49">
        <v>0</v>
      </c>
      <c r="N11" s="49">
        <v>0</v>
      </c>
      <c r="O11" s="49">
        <v>1</v>
      </c>
      <c r="P11" s="9">
        <f t="shared" ref="P11:P23" si="0">SUM(D11:O11)</f>
        <v>48</v>
      </c>
      <c r="Q11"/>
      <c r="R11"/>
      <c r="S11"/>
      <c r="T11"/>
      <c r="U11"/>
      <c r="V11"/>
      <c r="W11"/>
      <c r="X11"/>
      <c r="Y11"/>
      <c r="Z11"/>
      <c r="AA11"/>
      <c r="AB11"/>
      <c r="AC11"/>
      <c r="AD11"/>
      <c r="AE11"/>
      <c r="AF11"/>
      <c r="AG11"/>
      <c r="AH11"/>
      <c r="AI11"/>
      <c r="AJ11"/>
      <c r="AK11"/>
      <c r="AL11"/>
      <c r="AM11"/>
      <c r="AN11"/>
      <c r="AO11"/>
      <c r="AP11"/>
      <c r="AQ11"/>
      <c r="AR11"/>
      <c r="AS11"/>
      <c r="AT11"/>
      <c r="AU11"/>
      <c r="AV11"/>
      <c r="AW11"/>
    </row>
    <row r="12" spans="2:49" s="6" customFormat="1" ht="30.95" customHeight="1" x14ac:dyDescent="0.25">
      <c r="B12" s="2" t="s">
        <v>37</v>
      </c>
      <c r="D12" s="3">
        <v>0</v>
      </c>
      <c r="E12" s="3">
        <v>0</v>
      </c>
      <c r="F12" s="3">
        <v>0</v>
      </c>
      <c r="G12" s="43">
        <v>0</v>
      </c>
      <c r="H12" s="4">
        <v>0</v>
      </c>
      <c r="I12" s="4">
        <v>0</v>
      </c>
      <c r="J12" s="4">
        <v>0</v>
      </c>
      <c r="K12" s="5">
        <v>0</v>
      </c>
      <c r="L12" s="4">
        <v>0</v>
      </c>
      <c r="M12" s="4">
        <v>0</v>
      </c>
      <c r="N12" s="5">
        <v>0</v>
      </c>
      <c r="O12" s="4">
        <v>0</v>
      </c>
      <c r="P12" s="9">
        <f t="shared" si="0"/>
        <v>0</v>
      </c>
      <c r="Q12"/>
      <c r="R12"/>
      <c r="S12"/>
      <c r="T12"/>
      <c r="U12"/>
      <c r="V12"/>
      <c r="W12"/>
      <c r="X12"/>
      <c r="Y12"/>
      <c r="Z12"/>
      <c r="AA12"/>
      <c r="AB12"/>
      <c r="AC12"/>
      <c r="AD12"/>
      <c r="AE12"/>
      <c r="AF12"/>
      <c r="AG12"/>
      <c r="AH12"/>
      <c r="AI12"/>
      <c r="AJ12"/>
      <c r="AK12"/>
      <c r="AL12"/>
      <c r="AM12"/>
      <c r="AN12"/>
      <c r="AO12"/>
      <c r="AP12"/>
      <c r="AQ12"/>
      <c r="AR12"/>
      <c r="AS12"/>
      <c r="AT12"/>
      <c r="AU12"/>
      <c r="AV12"/>
      <c r="AW12"/>
    </row>
    <row r="13" spans="2:49" s="6" customFormat="1" ht="33.6" customHeight="1" x14ac:dyDescent="0.25">
      <c r="B13" s="2" t="s">
        <v>38</v>
      </c>
      <c r="D13" s="4">
        <v>0</v>
      </c>
      <c r="E13" s="4">
        <v>0</v>
      </c>
      <c r="F13" s="4">
        <v>0</v>
      </c>
      <c r="G13" s="4">
        <v>0</v>
      </c>
      <c r="H13" s="4">
        <v>0</v>
      </c>
      <c r="I13" s="4">
        <v>0</v>
      </c>
      <c r="J13" s="4">
        <v>0</v>
      </c>
      <c r="K13" s="5">
        <v>0</v>
      </c>
      <c r="L13" s="4">
        <v>0</v>
      </c>
      <c r="M13" s="4">
        <v>0</v>
      </c>
      <c r="N13" s="5">
        <v>0</v>
      </c>
      <c r="O13" s="4">
        <v>0</v>
      </c>
      <c r="P13" s="9">
        <f t="shared" si="0"/>
        <v>0</v>
      </c>
      <c r="Q13"/>
      <c r="R13"/>
      <c r="S13"/>
      <c r="T13"/>
      <c r="U13"/>
      <c r="V13"/>
      <c r="W13"/>
      <c r="X13"/>
      <c r="Y13"/>
      <c r="Z13"/>
      <c r="AA13"/>
      <c r="AB13"/>
      <c r="AC13"/>
      <c r="AD13"/>
      <c r="AE13"/>
      <c r="AF13"/>
      <c r="AG13"/>
      <c r="AH13"/>
      <c r="AI13"/>
      <c r="AJ13"/>
      <c r="AK13"/>
      <c r="AL13"/>
      <c r="AM13"/>
      <c r="AN13"/>
      <c r="AO13"/>
      <c r="AP13"/>
      <c r="AQ13"/>
      <c r="AR13"/>
      <c r="AS13"/>
      <c r="AT13"/>
      <c r="AU13"/>
      <c r="AV13"/>
      <c r="AW13"/>
    </row>
    <row r="14" spans="2:49" s="6" customFormat="1" ht="32.1" customHeight="1" x14ac:dyDescent="0.25">
      <c r="B14" s="2" t="s">
        <v>39</v>
      </c>
      <c r="D14" s="4">
        <v>0</v>
      </c>
      <c r="E14" s="4">
        <v>0</v>
      </c>
      <c r="F14" s="4">
        <v>0</v>
      </c>
      <c r="G14" s="4">
        <v>0</v>
      </c>
      <c r="H14" s="4">
        <v>0</v>
      </c>
      <c r="I14" s="4">
        <v>0</v>
      </c>
      <c r="J14" s="4">
        <v>0</v>
      </c>
      <c r="K14" s="5">
        <v>0</v>
      </c>
      <c r="L14" s="4">
        <v>0</v>
      </c>
      <c r="M14" s="4">
        <v>0</v>
      </c>
      <c r="N14" s="5">
        <v>0</v>
      </c>
      <c r="O14" s="4">
        <v>0</v>
      </c>
      <c r="P14" s="9">
        <f t="shared" si="0"/>
        <v>0</v>
      </c>
      <c r="Q14"/>
      <c r="R14"/>
      <c r="S14"/>
      <c r="T14"/>
      <c r="U14"/>
      <c r="V14"/>
      <c r="W14"/>
      <c r="X14"/>
      <c r="Y14"/>
      <c r="Z14"/>
      <c r="AA14"/>
      <c r="AB14"/>
      <c r="AC14"/>
      <c r="AD14"/>
      <c r="AE14"/>
      <c r="AF14"/>
      <c r="AG14"/>
      <c r="AH14"/>
      <c r="AI14"/>
      <c r="AJ14"/>
      <c r="AK14"/>
      <c r="AL14"/>
      <c r="AM14"/>
      <c r="AN14"/>
      <c r="AO14"/>
      <c r="AP14"/>
      <c r="AQ14"/>
      <c r="AR14"/>
      <c r="AS14"/>
      <c r="AT14"/>
      <c r="AU14"/>
      <c r="AV14"/>
      <c r="AW14"/>
    </row>
    <row r="15" spans="2:49" s="6" customFormat="1" ht="26.1" customHeight="1" x14ac:dyDescent="0.25">
      <c r="B15" s="2" t="s">
        <v>40</v>
      </c>
      <c r="D15" s="4">
        <v>0</v>
      </c>
      <c r="E15" s="4">
        <v>0</v>
      </c>
      <c r="F15" s="4">
        <v>0</v>
      </c>
      <c r="G15" s="4">
        <v>0</v>
      </c>
      <c r="H15" s="4">
        <v>0</v>
      </c>
      <c r="I15" s="4">
        <v>1</v>
      </c>
      <c r="J15" s="4">
        <v>0</v>
      </c>
      <c r="K15" s="5">
        <v>0</v>
      </c>
      <c r="L15" s="4">
        <v>0</v>
      </c>
      <c r="M15" s="4">
        <v>0</v>
      </c>
      <c r="N15" s="5">
        <v>0</v>
      </c>
      <c r="O15" s="4">
        <v>0</v>
      </c>
      <c r="P15" s="9">
        <f t="shared" si="0"/>
        <v>1</v>
      </c>
      <c r="Q15"/>
      <c r="R15"/>
      <c r="S15"/>
      <c r="T15"/>
      <c r="U15"/>
      <c r="V15"/>
      <c r="W15"/>
      <c r="X15"/>
      <c r="Y15"/>
      <c r="Z15"/>
      <c r="AA15"/>
      <c r="AB15"/>
      <c r="AC15"/>
      <c r="AD15"/>
      <c r="AE15"/>
      <c r="AF15"/>
      <c r="AG15"/>
      <c r="AH15"/>
      <c r="AI15"/>
      <c r="AJ15"/>
      <c r="AK15"/>
      <c r="AL15"/>
      <c r="AM15"/>
      <c r="AN15"/>
      <c r="AO15"/>
      <c r="AP15"/>
      <c r="AQ15"/>
      <c r="AR15"/>
      <c r="AS15"/>
      <c r="AT15"/>
      <c r="AU15"/>
      <c r="AV15"/>
      <c r="AW15"/>
    </row>
    <row r="16" spans="2:49" s="6" customFormat="1" ht="69" customHeight="1" x14ac:dyDescent="0.25">
      <c r="B16" s="2" t="s">
        <v>41</v>
      </c>
      <c r="D16" s="4">
        <v>0</v>
      </c>
      <c r="E16" s="4">
        <v>0</v>
      </c>
      <c r="F16" s="4">
        <v>0</v>
      </c>
      <c r="G16" s="4">
        <v>0</v>
      </c>
      <c r="H16" s="4">
        <v>0</v>
      </c>
      <c r="I16" s="4">
        <v>0</v>
      </c>
      <c r="J16" s="4">
        <v>0</v>
      </c>
      <c r="K16" s="5">
        <v>0</v>
      </c>
      <c r="L16" s="4">
        <v>0</v>
      </c>
      <c r="M16" s="4">
        <v>0</v>
      </c>
      <c r="N16" s="5">
        <v>0</v>
      </c>
      <c r="O16" s="4">
        <v>0</v>
      </c>
      <c r="P16" s="9">
        <f t="shared" si="0"/>
        <v>0</v>
      </c>
      <c r="Q16"/>
      <c r="R16"/>
      <c r="S16"/>
      <c r="T16"/>
      <c r="U16"/>
      <c r="V16"/>
      <c r="W16"/>
      <c r="X16"/>
      <c r="Y16"/>
      <c r="Z16"/>
      <c r="AA16"/>
      <c r="AB16"/>
      <c r="AC16"/>
      <c r="AD16"/>
      <c r="AE16"/>
      <c r="AF16"/>
      <c r="AG16"/>
      <c r="AH16"/>
      <c r="AI16"/>
      <c r="AJ16"/>
      <c r="AK16"/>
      <c r="AL16"/>
      <c r="AM16"/>
      <c r="AN16"/>
      <c r="AO16"/>
      <c r="AP16"/>
      <c r="AQ16"/>
      <c r="AR16"/>
      <c r="AS16"/>
      <c r="AT16"/>
      <c r="AU16"/>
      <c r="AV16"/>
      <c r="AW16"/>
    </row>
    <row r="17" spans="2:49" s="6" customFormat="1" ht="32.1" customHeight="1" x14ac:dyDescent="0.25">
      <c r="B17" s="2" t="s">
        <v>42</v>
      </c>
      <c r="D17" s="4">
        <v>2</v>
      </c>
      <c r="E17" s="4">
        <v>1</v>
      </c>
      <c r="F17" s="4">
        <v>1</v>
      </c>
      <c r="G17" s="4">
        <v>6</v>
      </c>
      <c r="H17" s="4">
        <v>1</v>
      </c>
      <c r="I17" s="4">
        <v>542</v>
      </c>
      <c r="J17" s="4">
        <v>3073</v>
      </c>
      <c r="K17" s="5">
        <v>0</v>
      </c>
      <c r="L17" s="4">
        <v>10</v>
      </c>
      <c r="M17" s="4">
        <v>0</v>
      </c>
      <c r="N17" s="5">
        <v>0</v>
      </c>
      <c r="O17" s="4">
        <v>0</v>
      </c>
      <c r="P17" s="9">
        <f t="shared" si="0"/>
        <v>3636</v>
      </c>
      <c r="Q17"/>
      <c r="R17"/>
      <c r="S17"/>
      <c r="T17"/>
      <c r="U17"/>
      <c r="V17"/>
      <c r="W17"/>
      <c r="X17"/>
      <c r="Y17"/>
      <c r="Z17"/>
      <c r="AA17"/>
      <c r="AB17"/>
      <c r="AC17"/>
      <c r="AD17"/>
      <c r="AE17"/>
      <c r="AF17"/>
      <c r="AG17"/>
      <c r="AH17"/>
      <c r="AI17"/>
      <c r="AJ17"/>
      <c r="AK17"/>
      <c r="AL17"/>
      <c r="AM17"/>
      <c r="AN17"/>
      <c r="AO17"/>
      <c r="AP17"/>
      <c r="AQ17"/>
      <c r="AR17"/>
      <c r="AS17"/>
      <c r="AT17"/>
      <c r="AU17"/>
      <c r="AV17"/>
      <c r="AW17"/>
    </row>
    <row r="18" spans="2:49" s="6" customFormat="1" ht="32.1" customHeight="1" x14ac:dyDescent="0.25">
      <c r="B18" s="2" t="s">
        <v>43</v>
      </c>
      <c r="D18" s="4">
        <v>0</v>
      </c>
      <c r="E18" s="4">
        <v>1</v>
      </c>
      <c r="F18" s="4">
        <v>0</v>
      </c>
      <c r="G18" s="4">
        <v>0</v>
      </c>
      <c r="H18" s="4">
        <v>0</v>
      </c>
      <c r="I18" s="4">
        <v>0</v>
      </c>
      <c r="J18" s="4">
        <v>0</v>
      </c>
      <c r="K18" s="5">
        <v>0</v>
      </c>
      <c r="L18" s="4">
        <v>0</v>
      </c>
      <c r="M18" s="49">
        <v>0</v>
      </c>
      <c r="N18" s="49">
        <v>3</v>
      </c>
      <c r="O18" s="49">
        <v>0</v>
      </c>
      <c r="P18" s="9">
        <f t="shared" si="0"/>
        <v>4</v>
      </c>
      <c r="Q18"/>
      <c r="R18"/>
      <c r="S18"/>
      <c r="T18"/>
      <c r="U18"/>
      <c r="V18"/>
      <c r="W18"/>
      <c r="X18"/>
      <c r="Y18"/>
      <c r="Z18"/>
      <c r="AA18"/>
      <c r="AB18"/>
      <c r="AC18"/>
      <c r="AD18"/>
      <c r="AE18"/>
      <c r="AF18"/>
      <c r="AG18"/>
      <c r="AH18"/>
      <c r="AI18"/>
      <c r="AJ18"/>
      <c r="AK18"/>
      <c r="AL18"/>
      <c r="AM18"/>
      <c r="AN18"/>
      <c r="AO18"/>
      <c r="AP18"/>
      <c r="AQ18"/>
      <c r="AR18"/>
      <c r="AS18"/>
      <c r="AT18"/>
      <c r="AU18"/>
      <c r="AV18"/>
      <c r="AW18"/>
    </row>
    <row r="19" spans="2:49" s="6" customFormat="1" ht="30" x14ac:dyDescent="0.25">
      <c r="B19" s="2" t="s">
        <v>44</v>
      </c>
      <c r="D19" s="4">
        <v>0</v>
      </c>
      <c r="E19" s="4">
        <v>0</v>
      </c>
      <c r="F19" s="4">
        <v>0</v>
      </c>
      <c r="G19" s="4">
        <v>0</v>
      </c>
      <c r="H19" s="4">
        <v>4</v>
      </c>
      <c r="I19" s="4">
        <v>7</v>
      </c>
      <c r="J19" s="4">
        <v>0</v>
      </c>
      <c r="K19" s="5">
        <v>0</v>
      </c>
      <c r="L19" s="4">
        <v>0</v>
      </c>
      <c r="M19" s="49">
        <v>0</v>
      </c>
      <c r="N19" s="49">
        <v>0</v>
      </c>
      <c r="O19" s="49">
        <v>1</v>
      </c>
      <c r="P19" s="9">
        <f t="shared" si="0"/>
        <v>12</v>
      </c>
      <c r="Q19"/>
      <c r="R19"/>
      <c r="S19"/>
      <c r="T19"/>
      <c r="U19"/>
      <c r="V19"/>
      <c r="W19"/>
      <c r="X19"/>
      <c r="Y19"/>
      <c r="Z19"/>
      <c r="AA19"/>
      <c r="AB19"/>
      <c r="AC19"/>
      <c r="AD19"/>
      <c r="AE19"/>
      <c r="AF19"/>
      <c r="AG19"/>
      <c r="AH19"/>
      <c r="AI19"/>
      <c r="AJ19"/>
      <c r="AK19"/>
      <c r="AL19"/>
      <c r="AM19"/>
      <c r="AN19"/>
      <c r="AO19"/>
      <c r="AP19"/>
      <c r="AQ19"/>
      <c r="AR19"/>
      <c r="AS19"/>
      <c r="AT19"/>
      <c r="AU19"/>
      <c r="AV19"/>
      <c r="AW19"/>
    </row>
    <row r="20" spans="2:49" s="6" customFormat="1" ht="30" x14ac:dyDescent="0.25">
      <c r="B20" s="2" t="s">
        <v>45</v>
      </c>
      <c r="D20" s="4">
        <v>0</v>
      </c>
      <c r="E20" s="4">
        <v>0</v>
      </c>
      <c r="F20" s="4">
        <v>0</v>
      </c>
      <c r="G20" s="4">
        <v>0</v>
      </c>
      <c r="H20" s="4">
        <v>0</v>
      </c>
      <c r="I20" s="4">
        <v>0</v>
      </c>
      <c r="J20" s="4">
        <v>0</v>
      </c>
      <c r="K20" s="5">
        <v>0</v>
      </c>
      <c r="L20" s="4">
        <v>0</v>
      </c>
      <c r="M20" s="49">
        <v>0</v>
      </c>
      <c r="N20" s="49">
        <v>0</v>
      </c>
      <c r="O20" s="49">
        <v>0</v>
      </c>
      <c r="P20" s="9">
        <f t="shared" si="0"/>
        <v>0</v>
      </c>
      <c r="Q20"/>
      <c r="R20"/>
      <c r="S20"/>
      <c r="T20"/>
      <c r="U20"/>
      <c r="V20"/>
      <c r="W20"/>
      <c r="X20"/>
      <c r="Y20"/>
      <c r="Z20"/>
      <c r="AA20"/>
      <c r="AB20"/>
      <c r="AC20"/>
      <c r="AD20"/>
      <c r="AE20"/>
      <c r="AF20"/>
      <c r="AG20"/>
      <c r="AH20"/>
      <c r="AI20"/>
      <c r="AJ20"/>
      <c r="AK20"/>
      <c r="AL20"/>
      <c r="AM20"/>
      <c r="AN20"/>
      <c r="AO20"/>
      <c r="AP20"/>
      <c r="AQ20"/>
      <c r="AR20"/>
      <c r="AS20"/>
      <c r="AT20"/>
      <c r="AU20"/>
      <c r="AV20"/>
      <c r="AW20"/>
    </row>
    <row r="21" spans="2:49" s="6" customFormat="1" ht="30.95" customHeight="1" x14ac:dyDescent="0.25">
      <c r="B21" s="2" t="s">
        <v>46</v>
      </c>
      <c r="D21" s="4">
        <v>0</v>
      </c>
      <c r="E21" s="4">
        <v>0</v>
      </c>
      <c r="F21" s="4">
        <v>0</v>
      </c>
      <c r="G21" s="4">
        <v>0</v>
      </c>
      <c r="H21" s="4">
        <v>0</v>
      </c>
      <c r="I21" s="4">
        <v>0</v>
      </c>
      <c r="J21" s="4">
        <v>0</v>
      </c>
      <c r="K21" s="5">
        <v>0</v>
      </c>
      <c r="L21" s="4">
        <v>0</v>
      </c>
      <c r="M21" s="49">
        <v>0</v>
      </c>
      <c r="N21" s="49">
        <v>0</v>
      </c>
      <c r="O21" s="49">
        <v>0</v>
      </c>
      <c r="P21" s="9">
        <f t="shared" si="0"/>
        <v>0</v>
      </c>
      <c r="Q21"/>
      <c r="R21"/>
      <c r="S21"/>
      <c r="T21"/>
      <c r="U21"/>
      <c r="V21"/>
      <c r="W21"/>
      <c r="X21"/>
      <c r="Y21"/>
      <c r="Z21"/>
      <c r="AA21"/>
      <c r="AB21"/>
      <c r="AC21"/>
      <c r="AD21"/>
      <c r="AE21"/>
      <c r="AF21"/>
      <c r="AG21"/>
      <c r="AH21"/>
      <c r="AI21"/>
      <c r="AJ21"/>
      <c r="AK21"/>
      <c r="AL21"/>
      <c r="AM21"/>
      <c r="AN21"/>
      <c r="AO21"/>
      <c r="AP21"/>
      <c r="AQ21"/>
      <c r="AR21"/>
      <c r="AS21"/>
      <c r="AT21"/>
      <c r="AU21"/>
      <c r="AV21"/>
      <c r="AW21"/>
    </row>
    <row r="22" spans="2:49" s="6" customFormat="1" ht="30.95" customHeight="1" x14ac:dyDescent="0.25">
      <c r="B22" s="2" t="s">
        <v>47</v>
      </c>
      <c r="D22" s="16">
        <v>0</v>
      </c>
      <c r="E22" s="16">
        <v>0</v>
      </c>
      <c r="F22" s="16">
        <v>0</v>
      </c>
      <c r="G22" s="4">
        <v>0</v>
      </c>
      <c r="H22" s="16">
        <v>0</v>
      </c>
      <c r="I22" s="16">
        <v>0</v>
      </c>
      <c r="J22" s="16">
        <v>0</v>
      </c>
      <c r="K22" s="17">
        <v>0</v>
      </c>
      <c r="L22" s="16">
        <v>0</v>
      </c>
      <c r="M22" s="16">
        <v>0</v>
      </c>
      <c r="N22" s="16">
        <v>0</v>
      </c>
      <c r="O22" s="16">
        <v>0</v>
      </c>
      <c r="P22" s="18">
        <f t="shared" si="0"/>
        <v>0</v>
      </c>
      <c r="Q22"/>
      <c r="R22"/>
      <c r="S22"/>
      <c r="T22"/>
      <c r="U22"/>
      <c r="V22"/>
      <c r="W22"/>
      <c r="X22"/>
      <c r="Y22"/>
      <c r="Z22"/>
      <c r="AA22"/>
      <c r="AB22"/>
      <c r="AC22"/>
      <c r="AD22"/>
      <c r="AE22"/>
      <c r="AF22"/>
      <c r="AG22"/>
      <c r="AH22"/>
      <c r="AI22"/>
      <c r="AJ22"/>
      <c r="AK22"/>
      <c r="AL22"/>
      <c r="AM22"/>
      <c r="AN22"/>
      <c r="AO22"/>
      <c r="AP22"/>
      <c r="AQ22"/>
      <c r="AR22"/>
      <c r="AS22"/>
      <c r="AT22"/>
      <c r="AU22"/>
      <c r="AV22"/>
      <c r="AW22"/>
    </row>
    <row r="23" spans="2:49" s="6" customFormat="1" ht="28.5" customHeight="1" thickBot="1" x14ac:dyDescent="0.3">
      <c r="B23" s="15" t="s">
        <v>48</v>
      </c>
      <c r="D23" s="45">
        <v>0</v>
      </c>
      <c r="E23" s="45">
        <v>0</v>
      </c>
      <c r="F23" s="44">
        <v>0</v>
      </c>
      <c r="G23" s="4">
        <v>0</v>
      </c>
      <c r="H23" s="45">
        <v>0</v>
      </c>
      <c r="I23" s="45">
        <v>0</v>
      </c>
      <c r="J23" s="46">
        <v>0</v>
      </c>
      <c r="K23" s="47">
        <v>0</v>
      </c>
      <c r="L23" s="46">
        <v>4</v>
      </c>
      <c r="M23" s="45">
        <v>0</v>
      </c>
      <c r="N23" s="46">
        <v>0</v>
      </c>
      <c r="O23" s="46">
        <v>0</v>
      </c>
      <c r="P23" s="48">
        <f t="shared" si="0"/>
        <v>4</v>
      </c>
      <c r="Q23"/>
      <c r="R23"/>
      <c r="S23"/>
      <c r="T23"/>
      <c r="U23"/>
      <c r="V23"/>
      <c r="W23"/>
      <c r="X23"/>
      <c r="Y23"/>
      <c r="Z23"/>
      <c r="AA23"/>
      <c r="AB23"/>
      <c r="AC23"/>
      <c r="AD23"/>
      <c r="AE23"/>
      <c r="AF23"/>
      <c r="AG23"/>
      <c r="AH23"/>
      <c r="AI23"/>
      <c r="AJ23"/>
      <c r="AK23"/>
      <c r="AL23"/>
      <c r="AM23"/>
      <c r="AN23"/>
      <c r="AO23"/>
      <c r="AP23"/>
      <c r="AQ23"/>
      <c r="AR23"/>
      <c r="AS23"/>
      <c r="AT23"/>
      <c r="AU23"/>
      <c r="AV23"/>
      <c r="AW23"/>
    </row>
    <row r="24" spans="2:49" ht="34.5" customHeight="1" thickBot="1" x14ac:dyDescent="0.3">
      <c r="B24" s="62" t="s">
        <v>49</v>
      </c>
      <c r="C24" s="61"/>
      <c r="D24" s="141">
        <f t="shared" ref="D24:I24" si="1">SUM(D25:D38)</f>
        <v>96283</v>
      </c>
      <c r="E24" s="142">
        <f t="shared" si="1"/>
        <v>6989</v>
      </c>
      <c r="F24" s="142">
        <f t="shared" si="1"/>
        <v>46420</v>
      </c>
      <c r="G24" s="142">
        <f t="shared" si="1"/>
        <v>42314</v>
      </c>
      <c r="H24" s="142">
        <f t="shared" si="1"/>
        <v>240225</v>
      </c>
      <c r="I24" s="142">
        <f t="shared" si="1"/>
        <v>494132</v>
      </c>
      <c r="J24" s="142">
        <f t="shared" ref="J24" si="2">SUM(J25:J38)</f>
        <v>1237860</v>
      </c>
      <c r="K24" s="142">
        <f>SUM(K25:K38)</f>
        <v>58329</v>
      </c>
      <c r="L24" s="142">
        <v>10640.95</v>
      </c>
      <c r="M24" s="142">
        <f>SUM(M25:M39)</f>
        <v>0</v>
      </c>
      <c r="N24" s="143">
        <f>SUM(N25:N38)</f>
        <v>67.180000000000007</v>
      </c>
      <c r="O24" s="143">
        <f>O26+O34</f>
        <v>173381.74000000002</v>
      </c>
      <c r="P24" s="144">
        <f>SUM(D24:O24)</f>
        <v>2406641.8700000006</v>
      </c>
    </row>
    <row r="25" spans="2:49" s="6" customFormat="1" ht="29.1" customHeight="1" x14ac:dyDescent="0.25">
      <c r="B25" s="11" t="s">
        <v>35</v>
      </c>
      <c r="D25" s="50">
        <v>0</v>
      </c>
      <c r="E25" s="50">
        <v>0</v>
      </c>
      <c r="F25" s="50">
        <v>0</v>
      </c>
      <c r="G25" s="50">
        <v>0</v>
      </c>
      <c r="H25" s="50">
        <v>0</v>
      </c>
      <c r="I25" s="51">
        <v>26413</v>
      </c>
      <c r="J25" s="51">
        <v>0</v>
      </c>
      <c r="K25" s="52">
        <v>0</v>
      </c>
      <c r="L25" s="65">
        <v>3942.13</v>
      </c>
      <c r="M25" s="52">
        <v>0</v>
      </c>
      <c r="N25" s="52">
        <v>0</v>
      </c>
      <c r="O25" s="52">
        <v>0</v>
      </c>
      <c r="P25" s="10">
        <f>SUM(D25:O25)</f>
        <v>30355.13</v>
      </c>
      <c r="Q25"/>
      <c r="R25"/>
      <c r="S25"/>
      <c r="T25"/>
      <c r="U25"/>
      <c r="V25"/>
      <c r="W25"/>
      <c r="X25"/>
      <c r="Y25"/>
      <c r="Z25"/>
      <c r="AA25"/>
      <c r="AB25"/>
      <c r="AC25"/>
      <c r="AD25"/>
      <c r="AE25"/>
      <c r="AF25"/>
      <c r="AG25"/>
      <c r="AH25"/>
      <c r="AI25"/>
      <c r="AJ25"/>
      <c r="AK25"/>
      <c r="AL25"/>
      <c r="AM25"/>
      <c r="AN25"/>
      <c r="AO25"/>
      <c r="AP25"/>
      <c r="AQ25"/>
      <c r="AR25"/>
      <c r="AS25"/>
      <c r="AT25"/>
      <c r="AU25"/>
      <c r="AV25"/>
      <c r="AW25"/>
    </row>
    <row r="26" spans="2:49" s="6" customFormat="1" ht="66" customHeight="1" x14ac:dyDescent="0.25">
      <c r="B26" s="2" t="s">
        <v>36</v>
      </c>
      <c r="D26" s="52">
        <v>86939</v>
      </c>
      <c r="E26" s="52">
        <v>6716</v>
      </c>
      <c r="F26" s="52">
        <v>0</v>
      </c>
      <c r="G26" s="52">
        <v>0</v>
      </c>
      <c r="H26" s="52">
        <v>0</v>
      </c>
      <c r="I26" s="52">
        <v>0</v>
      </c>
      <c r="J26" s="52">
        <v>0</v>
      </c>
      <c r="K26" s="52">
        <v>58329</v>
      </c>
      <c r="L26" s="52">
        <v>0</v>
      </c>
      <c r="M26" s="52">
        <v>0</v>
      </c>
      <c r="N26" s="52">
        <v>0</v>
      </c>
      <c r="O26" s="53">
        <v>155908.42000000001</v>
      </c>
      <c r="P26" s="10">
        <f t="shared" ref="P26:P38" si="3">SUM(D26:O26)</f>
        <v>307892.42000000004</v>
      </c>
      <c r="Q26"/>
      <c r="R26"/>
      <c r="S26"/>
      <c r="T26"/>
      <c r="U26"/>
      <c r="V26"/>
      <c r="W26"/>
      <c r="X26"/>
      <c r="Y26"/>
      <c r="Z26"/>
      <c r="AA26"/>
      <c r="AB26"/>
      <c r="AC26"/>
      <c r="AD26"/>
      <c r="AE26"/>
      <c r="AF26"/>
      <c r="AG26"/>
      <c r="AH26"/>
      <c r="AI26"/>
      <c r="AJ26"/>
      <c r="AK26"/>
      <c r="AL26"/>
      <c r="AM26"/>
      <c r="AN26"/>
      <c r="AO26"/>
      <c r="AP26"/>
      <c r="AQ26"/>
      <c r="AR26"/>
      <c r="AS26"/>
      <c r="AT26"/>
      <c r="AU26"/>
      <c r="AV26"/>
      <c r="AW26"/>
    </row>
    <row r="27" spans="2:49" s="6" customFormat="1" ht="29.1" customHeight="1" x14ac:dyDescent="0.25">
      <c r="B27" s="2" t="s">
        <v>37</v>
      </c>
      <c r="D27" s="54">
        <v>0</v>
      </c>
      <c r="E27" s="54">
        <v>0</v>
      </c>
      <c r="F27" s="54">
        <v>0</v>
      </c>
      <c r="G27" s="54">
        <v>0</v>
      </c>
      <c r="H27" s="54">
        <v>0</v>
      </c>
      <c r="I27" s="54">
        <v>0</v>
      </c>
      <c r="J27" s="54">
        <v>0</v>
      </c>
      <c r="K27" s="54">
        <v>0</v>
      </c>
      <c r="L27" s="54">
        <v>0</v>
      </c>
      <c r="M27" s="52">
        <v>0</v>
      </c>
      <c r="N27" s="52">
        <v>0</v>
      </c>
      <c r="O27" s="52">
        <v>0</v>
      </c>
      <c r="P27" s="10">
        <f t="shared" si="3"/>
        <v>0</v>
      </c>
      <c r="Q27"/>
      <c r="R27"/>
      <c r="S27"/>
      <c r="T27"/>
      <c r="U27"/>
      <c r="V27"/>
      <c r="W27"/>
      <c r="X27"/>
      <c r="Y27"/>
      <c r="Z27"/>
      <c r="AA27"/>
      <c r="AB27"/>
      <c r="AC27"/>
      <c r="AD27"/>
      <c r="AE27"/>
      <c r="AF27"/>
      <c r="AG27"/>
      <c r="AH27"/>
      <c r="AI27"/>
      <c r="AJ27"/>
      <c r="AK27"/>
      <c r="AL27"/>
      <c r="AM27"/>
      <c r="AN27"/>
      <c r="AO27"/>
      <c r="AP27"/>
      <c r="AQ27"/>
      <c r="AR27"/>
      <c r="AS27"/>
      <c r="AT27"/>
      <c r="AU27"/>
      <c r="AV27"/>
      <c r="AW27"/>
    </row>
    <row r="28" spans="2:49" s="6" customFormat="1" ht="29.1" customHeight="1" x14ac:dyDescent="0.25">
      <c r="B28" s="2" t="s">
        <v>38</v>
      </c>
      <c r="D28" s="54">
        <v>0</v>
      </c>
      <c r="E28" s="54">
        <v>0</v>
      </c>
      <c r="F28" s="54">
        <v>0</v>
      </c>
      <c r="G28" s="54">
        <v>0</v>
      </c>
      <c r="H28" s="54">
        <v>0</v>
      </c>
      <c r="I28" s="54">
        <v>0</v>
      </c>
      <c r="J28" s="54">
        <v>0</v>
      </c>
      <c r="K28" s="54">
        <v>0</v>
      </c>
      <c r="L28" s="54">
        <v>0</v>
      </c>
      <c r="M28" s="52">
        <v>0</v>
      </c>
      <c r="N28" s="52">
        <v>0</v>
      </c>
      <c r="O28" s="52">
        <v>0</v>
      </c>
      <c r="P28" s="10">
        <f t="shared" si="3"/>
        <v>0</v>
      </c>
      <c r="Q28"/>
      <c r="R28"/>
      <c r="S28"/>
      <c r="T28"/>
      <c r="U28"/>
      <c r="V28"/>
      <c r="W28"/>
      <c r="X28"/>
      <c r="Y28"/>
      <c r="Z28"/>
      <c r="AA28"/>
      <c r="AB28"/>
      <c r="AC28"/>
      <c r="AD28"/>
      <c r="AE28"/>
      <c r="AF28"/>
      <c r="AG28"/>
      <c r="AH28"/>
      <c r="AI28"/>
      <c r="AJ28"/>
      <c r="AK28"/>
      <c r="AL28"/>
      <c r="AM28"/>
      <c r="AN28"/>
      <c r="AO28"/>
      <c r="AP28"/>
      <c r="AQ28"/>
      <c r="AR28"/>
      <c r="AS28"/>
      <c r="AT28"/>
      <c r="AU28"/>
      <c r="AV28"/>
      <c r="AW28"/>
    </row>
    <row r="29" spans="2:49" s="6" customFormat="1" ht="29.1" customHeight="1" x14ac:dyDescent="0.25">
      <c r="B29" s="2" t="s">
        <v>39</v>
      </c>
      <c r="D29" s="54">
        <v>0</v>
      </c>
      <c r="E29" s="54">
        <v>0</v>
      </c>
      <c r="F29" s="54">
        <v>0</v>
      </c>
      <c r="G29" s="54">
        <v>0</v>
      </c>
      <c r="H29" s="54">
        <v>0</v>
      </c>
      <c r="I29" s="54">
        <v>0</v>
      </c>
      <c r="J29" s="54">
        <v>0</v>
      </c>
      <c r="K29" s="54">
        <v>0</v>
      </c>
      <c r="L29" s="54">
        <v>0</v>
      </c>
      <c r="M29" s="52">
        <v>0</v>
      </c>
      <c r="N29" s="52">
        <v>0</v>
      </c>
      <c r="O29" s="52">
        <v>0</v>
      </c>
      <c r="P29" s="10">
        <f t="shared" si="3"/>
        <v>0</v>
      </c>
      <c r="Q29"/>
      <c r="R29"/>
      <c r="S29"/>
      <c r="T29"/>
      <c r="U29"/>
      <c r="V29"/>
      <c r="W29"/>
      <c r="X29"/>
      <c r="Y29"/>
      <c r="Z29"/>
      <c r="AA29"/>
      <c r="AB29"/>
      <c r="AC29"/>
      <c r="AD29"/>
      <c r="AE29"/>
      <c r="AF29"/>
      <c r="AG29"/>
      <c r="AH29"/>
      <c r="AI29"/>
      <c r="AJ29"/>
      <c r="AK29"/>
      <c r="AL29"/>
      <c r="AM29"/>
      <c r="AN29"/>
      <c r="AO29"/>
      <c r="AP29"/>
      <c r="AQ29"/>
      <c r="AR29"/>
      <c r="AS29"/>
      <c r="AT29"/>
      <c r="AU29"/>
      <c r="AV29"/>
      <c r="AW29"/>
    </row>
    <row r="30" spans="2:49" s="6" customFormat="1" ht="29.1" customHeight="1" x14ac:dyDescent="0.25">
      <c r="B30" s="2" t="s">
        <v>40</v>
      </c>
      <c r="D30" s="52">
        <v>0</v>
      </c>
      <c r="E30" s="52">
        <v>0</v>
      </c>
      <c r="F30" s="52">
        <v>0</v>
      </c>
      <c r="G30" s="52">
        <v>0</v>
      </c>
      <c r="H30" s="52">
        <v>0</v>
      </c>
      <c r="I30" s="52">
        <v>255</v>
      </c>
      <c r="J30" s="52">
        <v>0</v>
      </c>
      <c r="K30" s="52">
        <v>0</v>
      </c>
      <c r="L30" s="52">
        <v>0</v>
      </c>
      <c r="M30" s="52">
        <v>0</v>
      </c>
      <c r="N30" s="52">
        <v>0</v>
      </c>
      <c r="O30" s="52">
        <v>0</v>
      </c>
      <c r="P30" s="10">
        <f t="shared" si="3"/>
        <v>255</v>
      </c>
      <c r="Q30"/>
      <c r="R30"/>
      <c r="S30"/>
      <c r="T30"/>
      <c r="U30"/>
      <c r="V30"/>
      <c r="W30"/>
      <c r="X30"/>
      <c r="Y30"/>
      <c r="Z30"/>
      <c r="AA30"/>
      <c r="AB30"/>
      <c r="AC30"/>
      <c r="AD30"/>
      <c r="AE30"/>
      <c r="AF30"/>
      <c r="AG30"/>
      <c r="AH30"/>
      <c r="AI30"/>
      <c r="AJ30"/>
      <c r="AK30"/>
      <c r="AL30"/>
      <c r="AM30"/>
      <c r="AN30"/>
      <c r="AO30"/>
      <c r="AP30"/>
      <c r="AQ30"/>
      <c r="AR30"/>
      <c r="AS30"/>
      <c r="AT30"/>
      <c r="AU30"/>
      <c r="AV30"/>
      <c r="AW30"/>
    </row>
    <row r="31" spans="2:49" s="6" customFormat="1" ht="62.1" customHeight="1" x14ac:dyDescent="0.25">
      <c r="B31" s="2" t="s">
        <v>41</v>
      </c>
      <c r="D31" s="52">
        <v>0</v>
      </c>
      <c r="E31" s="52">
        <v>0</v>
      </c>
      <c r="F31" s="52">
        <v>0</v>
      </c>
      <c r="G31" s="52">
        <v>0</v>
      </c>
      <c r="H31" s="52">
        <v>0</v>
      </c>
      <c r="I31" s="52">
        <v>0</v>
      </c>
      <c r="J31" s="52">
        <v>0</v>
      </c>
      <c r="K31" s="52">
        <v>0</v>
      </c>
      <c r="L31" s="52">
        <v>0</v>
      </c>
      <c r="M31" s="52">
        <v>0</v>
      </c>
      <c r="N31" s="52">
        <v>0</v>
      </c>
      <c r="O31" s="52">
        <v>0</v>
      </c>
      <c r="P31" s="10">
        <f t="shared" si="3"/>
        <v>0</v>
      </c>
      <c r="Q31"/>
      <c r="R31"/>
      <c r="S31"/>
      <c r="T31"/>
      <c r="U31"/>
      <c r="V31"/>
      <c r="W31"/>
      <c r="X31"/>
      <c r="Y31"/>
      <c r="Z31"/>
      <c r="AA31"/>
      <c r="AB31"/>
      <c r="AC31"/>
      <c r="AD31"/>
      <c r="AE31"/>
      <c r="AF31"/>
      <c r="AG31"/>
      <c r="AH31"/>
      <c r="AI31"/>
      <c r="AJ31"/>
      <c r="AK31"/>
      <c r="AL31"/>
      <c r="AM31"/>
      <c r="AN31"/>
      <c r="AO31"/>
      <c r="AP31"/>
      <c r="AQ31"/>
      <c r="AR31"/>
      <c r="AS31"/>
      <c r="AT31"/>
      <c r="AU31"/>
      <c r="AV31"/>
      <c r="AW31"/>
    </row>
    <row r="32" spans="2:49" s="6" customFormat="1" ht="30" x14ac:dyDescent="0.25">
      <c r="B32" s="2" t="s">
        <v>42</v>
      </c>
      <c r="D32" s="52">
        <v>9344</v>
      </c>
      <c r="E32" s="52">
        <v>119</v>
      </c>
      <c r="F32" s="52">
        <v>46420</v>
      </c>
      <c r="G32" s="149">
        <v>42314</v>
      </c>
      <c r="H32" s="52">
        <v>92404</v>
      </c>
      <c r="I32" s="52">
        <v>294410</v>
      </c>
      <c r="J32" s="52">
        <v>1237860</v>
      </c>
      <c r="K32" s="52">
        <v>0</v>
      </c>
      <c r="L32" s="52">
        <v>5223.2</v>
      </c>
      <c r="M32" s="52">
        <v>0</v>
      </c>
      <c r="N32" s="52">
        <v>0</v>
      </c>
      <c r="O32" s="52">
        <v>0</v>
      </c>
      <c r="P32" s="10">
        <f t="shared" si="3"/>
        <v>1728094.2</v>
      </c>
      <c r="Q32"/>
      <c r="R32"/>
      <c r="S32"/>
      <c r="T32"/>
      <c r="U32"/>
      <c r="V32"/>
      <c r="W32"/>
      <c r="X32"/>
      <c r="Y32"/>
      <c r="Z32"/>
      <c r="AA32"/>
      <c r="AB32"/>
      <c r="AC32"/>
      <c r="AD32"/>
      <c r="AE32"/>
      <c r="AF32"/>
      <c r="AG32"/>
      <c r="AH32"/>
      <c r="AI32"/>
      <c r="AJ32"/>
      <c r="AK32"/>
      <c r="AL32"/>
      <c r="AM32"/>
      <c r="AN32"/>
      <c r="AO32"/>
      <c r="AP32"/>
      <c r="AQ32"/>
      <c r="AR32"/>
      <c r="AS32"/>
      <c r="AT32"/>
      <c r="AU32"/>
      <c r="AV32"/>
      <c r="AW32"/>
    </row>
    <row r="33" spans="2:49" s="6" customFormat="1" ht="30" x14ac:dyDescent="0.25">
      <c r="B33" s="2" t="s">
        <v>43</v>
      </c>
      <c r="D33" s="52">
        <v>0</v>
      </c>
      <c r="E33" s="52">
        <v>154</v>
      </c>
      <c r="F33" s="52">
        <v>0</v>
      </c>
      <c r="G33" s="52">
        <v>0</v>
      </c>
      <c r="H33" s="52">
        <v>0</v>
      </c>
      <c r="I33" s="52">
        <v>0</v>
      </c>
      <c r="J33" s="52">
        <v>0</v>
      </c>
      <c r="K33" s="52">
        <v>0</v>
      </c>
      <c r="L33" s="52">
        <v>0</v>
      </c>
      <c r="M33" s="52">
        <v>0</v>
      </c>
      <c r="N33" s="53">
        <v>67.180000000000007</v>
      </c>
      <c r="O33" s="52">
        <v>0</v>
      </c>
      <c r="P33" s="10">
        <f t="shared" si="3"/>
        <v>221.18</v>
      </c>
      <c r="Q33"/>
      <c r="R33"/>
      <c r="S33"/>
      <c r="T33"/>
      <c r="U33"/>
      <c r="V33"/>
      <c r="W33"/>
      <c r="X33"/>
      <c r="Y33"/>
      <c r="Z33"/>
      <c r="AA33"/>
      <c r="AB33"/>
      <c r="AC33"/>
      <c r="AD33"/>
      <c r="AE33"/>
      <c r="AF33"/>
      <c r="AG33"/>
      <c r="AH33"/>
      <c r="AI33"/>
      <c r="AJ33"/>
      <c r="AK33"/>
      <c r="AL33"/>
      <c r="AM33"/>
      <c r="AN33"/>
      <c r="AO33"/>
      <c r="AP33"/>
      <c r="AQ33"/>
      <c r="AR33"/>
      <c r="AS33"/>
      <c r="AT33"/>
      <c r="AU33"/>
      <c r="AV33"/>
      <c r="AW33"/>
    </row>
    <row r="34" spans="2:49" s="6" customFormat="1" ht="30" x14ac:dyDescent="0.25">
      <c r="B34" s="2" t="s">
        <v>44</v>
      </c>
      <c r="D34" s="52">
        <v>0</v>
      </c>
      <c r="E34" s="52">
        <v>0</v>
      </c>
      <c r="F34" s="52">
        <v>0</v>
      </c>
      <c r="G34" s="52">
        <v>0</v>
      </c>
      <c r="H34" s="52">
        <v>147821</v>
      </c>
      <c r="I34" s="52">
        <v>173054</v>
      </c>
      <c r="J34" s="52">
        <v>0</v>
      </c>
      <c r="K34" s="52">
        <v>0</v>
      </c>
      <c r="L34" s="52">
        <v>0</v>
      </c>
      <c r="M34" s="52">
        <v>0</v>
      </c>
      <c r="N34" s="52">
        <v>0</v>
      </c>
      <c r="O34" s="53">
        <v>17473.32</v>
      </c>
      <c r="P34" s="10">
        <f t="shared" si="3"/>
        <v>338348.32</v>
      </c>
      <c r="Q34"/>
      <c r="R34"/>
      <c r="S34"/>
      <c r="T34"/>
      <c r="U34"/>
      <c r="V34"/>
      <c r="W34"/>
      <c r="X34"/>
      <c r="Y34"/>
      <c r="Z34"/>
      <c r="AA34"/>
      <c r="AB34"/>
      <c r="AC34"/>
      <c r="AD34"/>
      <c r="AE34"/>
      <c r="AF34"/>
      <c r="AG34"/>
      <c r="AH34"/>
      <c r="AI34"/>
      <c r="AJ34"/>
      <c r="AK34"/>
      <c r="AL34"/>
      <c r="AM34"/>
      <c r="AN34"/>
      <c r="AO34"/>
      <c r="AP34"/>
      <c r="AQ34"/>
      <c r="AR34"/>
      <c r="AS34"/>
      <c r="AT34"/>
      <c r="AU34"/>
      <c r="AV34"/>
      <c r="AW34"/>
    </row>
    <row r="35" spans="2:49" s="6" customFormat="1" ht="30" x14ac:dyDescent="0.25">
      <c r="B35" s="2" t="s">
        <v>45</v>
      </c>
      <c r="D35" s="52">
        <v>0</v>
      </c>
      <c r="E35" s="52">
        <v>0</v>
      </c>
      <c r="F35" s="52">
        <v>0</v>
      </c>
      <c r="G35" s="52">
        <v>0</v>
      </c>
      <c r="H35" s="52">
        <v>0</v>
      </c>
      <c r="I35" s="52">
        <v>0</v>
      </c>
      <c r="J35" s="52">
        <v>0</v>
      </c>
      <c r="K35" s="52">
        <v>0</v>
      </c>
      <c r="L35" s="52">
        <v>0</v>
      </c>
      <c r="M35" s="52">
        <v>0</v>
      </c>
      <c r="N35" s="52">
        <v>0</v>
      </c>
      <c r="O35" s="52">
        <v>0</v>
      </c>
      <c r="P35" s="10">
        <f t="shared" si="3"/>
        <v>0</v>
      </c>
      <c r="Q35"/>
      <c r="R35"/>
      <c r="S35"/>
      <c r="T35"/>
      <c r="U35"/>
      <c r="V35"/>
      <c r="W35"/>
      <c r="X35"/>
      <c r="Y35"/>
      <c r="Z35"/>
      <c r="AA35"/>
      <c r="AB35"/>
      <c r="AC35"/>
      <c r="AD35"/>
      <c r="AE35"/>
      <c r="AF35"/>
      <c r="AG35"/>
      <c r="AH35"/>
      <c r="AI35"/>
      <c r="AJ35"/>
      <c r="AK35"/>
      <c r="AL35"/>
      <c r="AM35"/>
      <c r="AN35"/>
      <c r="AO35"/>
      <c r="AP35"/>
      <c r="AQ35"/>
      <c r="AR35"/>
      <c r="AS35"/>
      <c r="AT35"/>
      <c r="AU35"/>
      <c r="AV35"/>
      <c r="AW35"/>
    </row>
    <row r="36" spans="2:49" s="6" customFormat="1" ht="30" x14ac:dyDescent="0.25">
      <c r="B36" s="2" t="s">
        <v>46</v>
      </c>
      <c r="D36" s="52">
        <v>0</v>
      </c>
      <c r="E36" s="52">
        <v>0</v>
      </c>
      <c r="F36" s="52">
        <v>0</v>
      </c>
      <c r="G36" s="52">
        <v>0</v>
      </c>
      <c r="H36" s="52">
        <v>0</v>
      </c>
      <c r="I36" s="52">
        <v>0</v>
      </c>
      <c r="J36" s="52">
        <v>0</v>
      </c>
      <c r="K36" s="52">
        <v>0</v>
      </c>
      <c r="L36" s="52">
        <v>0</v>
      </c>
      <c r="M36" s="52">
        <v>0</v>
      </c>
      <c r="N36" s="52">
        <v>0</v>
      </c>
      <c r="O36" s="52">
        <v>0</v>
      </c>
      <c r="P36" s="10">
        <f t="shared" si="3"/>
        <v>0</v>
      </c>
      <c r="Q36"/>
      <c r="R36"/>
      <c r="S36"/>
      <c r="T36"/>
      <c r="U36"/>
      <c r="V36"/>
      <c r="W36"/>
      <c r="X36"/>
      <c r="Y36"/>
      <c r="Z36"/>
      <c r="AA36"/>
      <c r="AB36"/>
      <c r="AC36"/>
      <c r="AD36"/>
      <c r="AE36"/>
      <c r="AF36"/>
      <c r="AG36"/>
      <c r="AH36"/>
      <c r="AI36"/>
      <c r="AJ36"/>
      <c r="AK36"/>
      <c r="AL36"/>
      <c r="AM36"/>
      <c r="AN36"/>
      <c r="AO36"/>
      <c r="AP36"/>
      <c r="AQ36"/>
      <c r="AR36"/>
      <c r="AS36"/>
      <c r="AT36"/>
      <c r="AU36"/>
      <c r="AV36"/>
      <c r="AW36"/>
    </row>
    <row r="37" spans="2:49" s="6" customFormat="1" ht="30" x14ac:dyDescent="0.25">
      <c r="B37" s="2" t="s">
        <v>47</v>
      </c>
      <c r="D37" s="55">
        <v>0</v>
      </c>
      <c r="E37" s="55">
        <v>0</v>
      </c>
      <c r="F37" s="55">
        <v>0</v>
      </c>
      <c r="G37" s="55">
        <v>0</v>
      </c>
      <c r="H37" s="55">
        <v>0</v>
      </c>
      <c r="I37" s="55">
        <v>0</v>
      </c>
      <c r="J37" s="55">
        <v>0</v>
      </c>
      <c r="K37" s="55">
        <v>0</v>
      </c>
      <c r="L37" s="55">
        <v>0</v>
      </c>
      <c r="M37" s="55">
        <v>0</v>
      </c>
      <c r="N37" s="55">
        <v>0</v>
      </c>
      <c r="O37" s="55">
        <v>0</v>
      </c>
      <c r="P37" s="79">
        <f t="shared" si="3"/>
        <v>0</v>
      </c>
      <c r="Q37"/>
      <c r="R37"/>
      <c r="S37"/>
      <c r="T37"/>
      <c r="U37"/>
      <c r="V37"/>
      <c r="W37"/>
      <c r="X37"/>
      <c r="Y37"/>
      <c r="Z37"/>
      <c r="AA37"/>
      <c r="AB37"/>
      <c r="AC37"/>
      <c r="AD37"/>
      <c r="AE37"/>
      <c r="AF37"/>
      <c r="AG37"/>
      <c r="AH37"/>
      <c r="AI37"/>
      <c r="AJ37"/>
      <c r="AK37"/>
      <c r="AL37"/>
      <c r="AM37"/>
      <c r="AN37"/>
      <c r="AO37"/>
      <c r="AP37"/>
      <c r="AQ37"/>
      <c r="AR37"/>
      <c r="AS37"/>
      <c r="AT37"/>
      <c r="AU37"/>
      <c r="AV37"/>
      <c r="AW37"/>
    </row>
    <row r="38" spans="2:49" s="6" customFormat="1" ht="16.5" customHeight="1" thickBot="1" x14ac:dyDescent="0.3">
      <c r="B38" s="15" t="s">
        <v>48</v>
      </c>
      <c r="D38" s="56">
        <v>0</v>
      </c>
      <c r="E38" s="57">
        <v>0</v>
      </c>
      <c r="F38" s="57">
        <v>0</v>
      </c>
      <c r="G38" s="57">
        <v>0</v>
      </c>
      <c r="H38" s="57">
        <v>0</v>
      </c>
      <c r="I38" s="57">
        <v>0</v>
      </c>
      <c r="J38" s="57">
        <v>0</v>
      </c>
      <c r="K38" s="57">
        <v>0</v>
      </c>
      <c r="L38" s="57">
        <v>1475.62</v>
      </c>
      <c r="M38" s="56">
        <v>0</v>
      </c>
      <c r="N38" s="57">
        <v>0</v>
      </c>
      <c r="O38" s="56">
        <v>0</v>
      </c>
      <c r="P38" s="79">
        <f t="shared" si="3"/>
        <v>1475.62</v>
      </c>
      <c r="Q38"/>
      <c r="R38"/>
      <c r="S38"/>
      <c r="T38"/>
      <c r="U38"/>
      <c r="V38"/>
      <c r="W38"/>
      <c r="X38"/>
      <c r="Y38"/>
      <c r="Z38"/>
      <c r="AA38"/>
      <c r="AB38"/>
      <c r="AC38"/>
      <c r="AD38"/>
      <c r="AE38"/>
      <c r="AF38"/>
      <c r="AG38"/>
      <c r="AH38"/>
      <c r="AI38"/>
      <c r="AJ38"/>
      <c r="AK38"/>
      <c r="AL38"/>
      <c r="AM38"/>
      <c r="AN38"/>
      <c r="AO38"/>
      <c r="AP38"/>
      <c r="AQ38"/>
      <c r="AR38"/>
      <c r="AS38"/>
      <c r="AT38"/>
      <c r="AU38"/>
      <c r="AV38"/>
      <c r="AW38"/>
    </row>
    <row r="39" spans="2:49" ht="48.75" customHeight="1" thickBot="1" x14ac:dyDescent="0.3">
      <c r="B39" s="145" t="s">
        <v>50</v>
      </c>
      <c r="C39" s="146"/>
      <c r="D39" s="64">
        <v>69719</v>
      </c>
      <c r="E39" s="67">
        <v>5452</v>
      </c>
      <c r="F39" s="63">
        <v>46420</v>
      </c>
      <c r="G39" s="63">
        <v>42314</v>
      </c>
      <c r="H39" s="63">
        <v>248225</v>
      </c>
      <c r="I39" s="63">
        <v>354733</v>
      </c>
      <c r="J39" s="63">
        <v>1193704</v>
      </c>
      <c r="K39" s="63">
        <v>0</v>
      </c>
      <c r="L39" s="63">
        <v>10640.95</v>
      </c>
      <c r="M39" s="63">
        <v>0</v>
      </c>
      <c r="N39" s="63">
        <v>0</v>
      </c>
      <c r="O39" s="66">
        <v>0</v>
      </c>
      <c r="P39" s="64">
        <f>SUM(D39:O39)</f>
        <v>1971207.95</v>
      </c>
    </row>
    <row r="40" spans="2:49" ht="63.75" customHeight="1" thickBot="1" x14ac:dyDescent="0.3">
      <c r="B40" s="68" t="s">
        <v>51</v>
      </c>
      <c r="C40" s="147"/>
      <c r="D40" s="148">
        <f t="shared" ref="D40:P40" si="4">D24/D8</f>
        <v>2.0032247376415471E-4</v>
      </c>
      <c r="E40" s="148">
        <f t="shared" si="4"/>
        <v>1.1212638242813219E-4</v>
      </c>
      <c r="F40" s="148">
        <f t="shared" si="4"/>
        <v>3.1879466224282417E-4</v>
      </c>
      <c r="G40" s="148">
        <f t="shared" si="4"/>
        <v>1.2061078872255776E-3</v>
      </c>
      <c r="H40" s="148">
        <f t="shared" si="4"/>
        <v>8.3553011059570095E-3</v>
      </c>
      <c r="I40" s="148">
        <f t="shared" si="4"/>
        <v>2.434461780851271E-3</v>
      </c>
      <c r="J40" s="148">
        <f t="shared" si="4"/>
        <v>3.2422523805178492E-3</v>
      </c>
      <c r="K40" s="148">
        <f t="shared" si="4"/>
        <v>3.8382606991623921E-3</v>
      </c>
      <c r="L40" s="148">
        <f t="shared" si="4"/>
        <v>9.1806320552266984E-4</v>
      </c>
      <c r="M40" s="148">
        <f t="shared" si="4"/>
        <v>0</v>
      </c>
      <c r="N40" s="148">
        <f t="shared" si="4"/>
        <v>1.0370139435724777E-5</v>
      </c>
      <c r="O40" s="148">
        <f t="shared" si="4"/>
        <v>4.4425030796617125E-3</v>
      </c>
      <c r="P40" s="148">
        <f t="shared" si="4"/>
        <v>1.6923284438590115E-3</v>
      </c>
    </row>
    <row r="43" spans="2:49" ht="32.25" customHeight="1" x14ac:dyDescent="0.25">
      <c r="B43" s="8" t="s">
        <v>79</v>
      </c>
    </row>
    <row r="45" spans="2:49" x14ac:dyDescent="0.25">
      <c r="B45" s="19"/>
    </row>
    <row r="48" spans="2:49" ht="23.25" x14ac:dyDescent="0.35">
      <c r="B48" s="151" t="s">
        <v>73</v>
      </c>
      <c r="C48" s="152"/>
      <c r="D48" s="152"/>
      <c r="E48" s="152"/>
      <c r="F48" s="152"/>
      <c r="G48" s="152"/>
      <c r="H48" s="151" t="s">
        <v>74</v>
      </c>
      <c r="I48" s="152"/>
    </row>
    <row r="49" spans="2:9" x14ac:dyDescent="0.25">
      <c r="B49" s="153"/>
      <c r="C49" s="153"/>
      <c r="D49" s="153"/>
      <c r="E49" s="153"/>
      <c r="F49" s="153"/>
      <c r="G49" s="153"/>
      <c r="H49" s="153"/>
      <c r="I49" s="153"/>
    </row>
    <row r="50" spans="2:9" x14ac:dyDescent="0.25">
      <c r="B50" s="153"/>
      <c r="C50" s="153"/>
      <c r="D50" s="153"/>
      <c r="E50" s="153"/>
      <c r="F50" s="153"/>
      <c r="G50" s="153"/>
      <c r="H50" s="153"/>
      <c r="I50" s="153"/>
    </row>
    <row r="51" spans="2:9" x14ac:dyDescent="0.25">
      <c r="B51" s="153"/>
      <c r="C51" s="153"/>
      <c r="D51" s="153"/>
      <c r="E51" s="153"/>
      <c r="F51" s="153"/>
      <c r="G51" s="153"/>
      <c r="H51" s="153"/>
      <c r="I51" s="153"/>
    </row>
    <row r="52" spans="2:9" x14ac:dyDescent="0.25">
      <c r="B52" s="153" t="s">
        <v>75</v>
      </c>
      <c r="C52" s="153"/>
      <c r="D52" s="153"/>
      <c r="E52" s="153"/>
      <c r="F52" s="153"/>
      <c r="G52" s="153"/>
      <c r="H52" s="153"/>
      <c r="I52" s="153"/>
    </row>
    <row r="53" spans="2:9" x14ac:dyDescent="0.25">
      <c r="B53" s="153" t="s">
        <v>76</v>
      </c>
      <c r="C53" s="153"/>
      <c r="D53" s="153"/>
      <c r="E53" s="153"/>
      <c r="F53" s="153"/>
      <c r="G53" s="153"/>
      <c r="H53" s="153"/>
      <c r="I53" s="153"/>
    </row>
    <row r="54" spans="2:9" x14ac:dyDescent="0.25">
      <c r="B54" s="153" t="s">
        <v>77</v>
      </c>
      <c r="C54" s="153"/>
      <c r="D54" s="153"/>
      <c r="E54" s="153"/>
      <c r="F54" s="153"/>
      <c r="G54" s="153"/>
      <c r="H54" s="153"/>
      <c r="I54" s="153"/>
    </row>
  </sheetData>
  <mergeCells count="5">
    <mergeCell ref="B1:P2"/>
    <mergeCell ref="D3:O4"/>
    <mergeCell ref="B3:B6"/>
    <mergeCell ref="P3:P6"/>
    <mergeCell ref="D5:O5"/>
  </mergeCells>
  <pageMargins left="0.7" right="0.7" top="0.75" bottom="0.75" header="0.3" footer="0.3"/>
  <pageSetup paperSize="8" scale="48" orientation="landscape" r:id="rId1"/>
  <headerFooter>
    <oddHeader xml:space="preserve">&amp;R      
</oddHeader>
  </headerFooter>
  <ignoredErrors>
    <ignoredError sqref="N24 G24:K24 D24:F2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506B4-194D-4727-82D7-69D7F0434AB3}">
  <dimension ref="A1:AH38"/>
  <sheetViews>
    <sheetView topLeftCell="A11" workbookViewId="0">
      <selection activeCell="A26" sqref="A26:F26"/>
    </sheetView>
  </sheetViews>
  <sheetFormatPr defaultRowHeight="15.75" x14ac:dyDescent="0.25"/>
  <cols>
    <col min="1" max="1" width="41.5" customWidth="1"/>
    <col min="2" max="2" width="10.125" customWidth="1"/>
    <col min="3" max="3" width="13.125" customWidth="1"/>
    <col min="4" max="4" width="10.125" customWidth="1"/>
    <col min="5" max="5" width="12.875" customWidth="1"/>
  </cols>
  <sheetData>
    <row r="1" spans="1:5" ht="45.6" customHeight="1" thickBot="1" x14ac:dyDescent="0.3">
      <c r="A1" s="177" t="s">
        <v>0</v>
      </c>
      <c r="B1" s="178"/>
      <c r="C1" s="178"/>
      <c r="D1" s="178"/>
      <c r="E1" s="178"/>
    </row>
    <row r="2" spans="1:5" ht="26.45" customHeight="1" thickBot="1" x14ac:dyDescent="0.3">
      <c r="A2" s="20"/>
      <c r="B2" s="179" t="s">
        <v>80</v>
      </c>
      <c r="C2" s="180"/>
      <c r="D2" s="180"/>
      <c r="E2" s="181"/>
    </row>
    <row r="3" spans="1:5" ht="51.6" customHeight="1" thickBot="1" x14ac:dyDescent="0.3">
      <c r="A3" s="21"/>
      <c r="B3" s="179" t="s">
        <v>1</v>
      </c>
      <c r="C3" s="181"/>
      <c r="D3" s="179" t="s">
        <v>2</v>
      </c>
      <c r="E3" s="181"/>
    </row>
    <row r="4" spans="1:5" ht="16.5" thickBot="1" x14ac:dyDescent="0.3">
      <c r="A4" s="24"/>
      <c r="B4" s="22" t="s">
        <v>3</v>
      </c>
      <c r="C4" s="22" t="s">
        <v>4</v>
      </c>
      <c r="D4" s="22" t="s">
        <v>3</v>
      </c>
      <c r="E4" s="23" t="s">
        <v>4</v>
      </c>
    </row>
    <row r="5" spans="1:5" ht="6" customHeight="1" x14ac:dyDescent="0.25">
      <c r="A5" s="25"/>
      <c r="B5" s="27"/>
      <c r="C5" s="27"/>
      <c r="D5" s="27"/>
      <c r="E5" s="28"/>
    </row>
    <row r="6" spans="1:5" x14ac:dyDescent="0.25">
      <c r="A6" s="26" t="s">
        <v>5</v>
      </c>
      <c r="B6" s="174"/>
      <c r="C6" s="175"/>
      <c r="D6" s="175"/>
      <c r="E6" s="176"/>
    </row>
    <row r="7" spans="1:5" x14ac:dyDescent="0.25">
      <c r="A7" s="31" t="s">
        <v>6</v>
      </c>
      <c r="B7" s="70">
        <v>0</v>
      </c>
      <c r="C7" s="70">
        <v>0</v>
      </c>
      <c r="D7" s="70">
        <v>0</v>
      </c>
      <c r="E7" s="70">
        <v>0</v>
      </c>
    </row>
    <row r="8" spans="1:5" x14ac:dyDescent="0.25">
      <c r="A8" s="31" t="s">
        <v>7</v>
      </c>
      <c r="B8" s="70">
        <v>0</v>
      </c>
      <c r="C8" s="70">
        <v>0</v>
      </c>
      <c r="D8" s="70">
        <v>0</v>
      </c>
      <c r="E8" s="70">
        <v>0</v>
      </c>
    </row>
    <row r="9" spans="1:5" x14ac:dyDescent="0.25">
      <c r="A9" s="31" t="s">
        <v>8</v>
      </c>
      <c r="B9" s="70">
        <v>0</v>
      </c>
      <c r="C9" s="70">
        <v>0</v>
      </c>
      <c r="D9" s="70">
        <v>0</v>
      </c>
      <c r="E9" s="70">
        <v>0</v>
      </c>
    </row>
    <row r="10" spans="1:5" x14ac:dyDescent="0.25">
      <c r="A10" s="31" t="s">
        <v>9</v>
      </c>
      <c r="B10" s="69">
        <v>1</v>
      </c>
      <c r="C10" s="72">
        <v>14336</v>
      </c>
      <c r="D10" s="69">
        <v>1</v>
      </c>
      <c r="E10" s="73">
        <v>14336</v>
      </c>
    </row>
    <row r="11" spans="1:5" x14ac:dyDescent="0.25">
      <c r="A11" s="26" t="s">
        <v>10</v>
      </c>
      <c r="B11" s="38"/>
      <c r="C11" s="39"/>
      <c r="D11" s="39"/>
      <c r="E11" s="40"/>
    </row>
    <row r="12" spans="1:5" ht="31.5" x14ac:dyDescent="0.25">
      <c r="A12" s="31" t="s">
        <v>11</v>
      </c>
      <c r="B12" s="71">
        <v>28</v>
      </c>
      <c r="C12" s="156" t="s">
        <v>52</v>
      </c>
      <c r="D12" s="156">
        <v>42</v>
      </c>
      <c r="E12" s="156" t="s">
        <v>52</v>
      </c>
    </row>
    <row r="13" spans="1:5" x14ac:dyDescent="0.25">
      <c r="A13" s="31" t="s">
        <v>12</v>
      </c>
      <c r="B13" s="71">
        <v>0</v>
      </c>
      <c r="C13" s="156" t="s">
        <v>52</v>
      </c>
      <c r="D13" s="156">
        <v>0</v>
      </c>
      <c r="E13" s="156" t="s">
        <v>52</v>
      </c>
    </row>
    <row r="14" spans="1:5" x14ac:dyDescent="0.25">
      <c r="A14" s="31" t="s">
        <v>13</v>
      </c>
      <c r="B14" s="71">
        <v>0</v>
      </c>
      <c r="C14" s="156" t="s">
        <v>52</v>
      </c>
      <c r="D14" s="156">
        <v>0</v>
      </c>
      <c r="E14" s="156" t="s">
        <v>52</v>
      </c>
    </row>
    <row r="15" spans="1:5" x14ac:dyDescent="0.25">
      <c r="A15" s="31" t="s">
        <v>14</v>
      </c>
      <c r="B15" s="71">
        <v>2</v>
      </c>
      <c r="C15" s="156" t="s">
        <v>52</v>
      </c>
      <c r="D15" s="156">
        <v>2</v>
      </c>
      <c r="E15" s="156" t="s">
        <v>52</v>
      </c>
    </row>
    <row r="16" spans="1:5" x14ac:dyDescent="0.25">
      <c r="A16" s="31" t="s">
        <v>15</v>
      </c>
      <c r="B16" s="71">
        <v>0</v>
      </c>
      <c r="C16" s="156" t="s">
        <v>52</v>
      </c>
      <c r="D16" s="156">
        <v>0</v>
      </c>
      <c r="E16" s="156" t="s">
        <v>52</v>
      </c>
    </row>
    <row r="17" spans="1:34" ht="5.45" customHeight="1" thickBot="1" x14ac:dyDescent="0.3">
      <c r="A17" s="29"/>
      <c r="B17" s="41"/>
      <c r="C17" s="74"/>
      <c r="D17" s="41"/>
      <c r="E17" s="75"/>
    </row>
    <row r="18" spans="1:34" ht="16.5" thickBot="1" x14ac:dyDescent="0.3">
      <c r="A18" s="30" t="s">
        <v>16</v>
      </c>
      <c r="B18" s="76">
        <v>31</v>
      </c>
      <c r="C18" s="77">
        <v>14336</v>
      </c>
      <c r="D18" s="76">
        <v>45</v>
      </c>
      <c r="E18" s="78">
        <v>14336</v>
      </c>
    </row>
    <row r="24" spans="1:34" x14ac:dyDescent="0.25">
      <c r="A24" t="s">
        <v>17</v>
      </c>
    </row>
    <row r="25" spans="1:34" x14ac:dyDescent="0.25">
      <c r="A25" t="s">
        <v>18</v>
      </c>
    </row>
    <row r="26" spans="1:34" ht="63.75" customHeight="1" x14ac:dyDescent="0.25">
      <c r="A26" s="228" t="s">
        <v>82</v>
      </c>
      <c r="B26" s="228"/>
      <c r="C26" s="228"/>
      <c r="D26" s="228"/>
      <c r="E26" s="228"/>
      <c r="F26" s="228"/>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row>
    <row r="30" spans="1:34" x14ac:dyDescent="0.25">
      <c r="A30" s="153"/>
      <c r="B30" s="153"/>
      <c r="C30" s="153"/>
      <c r="D30" s="153"/>
      <c r="E30" s="153"/>
      <c r="F30" s="153"/>
      <c r="G30" s="153"/>
      <c r="H30" s="153"/>
    </row>
    <row r="31" spans="1:34" x14ac:dyDescent="0.25">
      <c r="A31" s="153" t="s">
        <v>73</v>
      </c>
      <c r="B31" s="154"/>
      <c r="C31" s="154"/>
      <c r="D31" s="154"/>
      <c r="E31" s="154"/>
      <c r="F31" s="154"/>
      <c r="G31" s="153" t="s">
        <v>74</v>
      </c>
      <c r="H31" s="154"/>
    </row>
    <row r="32" spans="1:34" x14ac:dyDescent="0.25">
      <c r="A32" s="153"/>
      <c r="B32" s="153"/>
      <c r="C32" s="153"/>
      <c r="D32" s="153"/>
      <c r="E32" s="153"/>
      <c r="F32" s="153"/>
      <c r="G32" s="153"/>
      <c r="H32" s="153"/>
    </row>
    <row r="33" spans="1:8" x14ac:dyDescent="0.25">
      <c r="A33" s="153"/>
      <c r="B33" s="153"/>
      <c r="C33" s="153"/>
      <c r="D33" s="153"/>
      <c r="E33" s="153"/>
      <c r="F33" s="153"/>
      <c r="G33" s="153"/>
      <c r="H33" s="153"/>
    </row>
    <row r="34" spans="1:8" x14ac:dyDescent="0.25">
      <c r="A34" s="153"/>
      <c r="B34" s="153"/>
      <c r="C34" s="153"/>
      <c r="D34" s="153"/>
      <c r="E34" s="153"/>
      <c r="F34" s="153"/>
      <c r="G34" s="153"/>
      <c r="H34" s="153"/>
    </row>
    <row r="35" spans="1:8" x14ac:dyDescent="0.25">
      <c r="A35" s="153" t="s">
        <v>75</v>
      </c>
      <c r="B35" s="153"/>
      <c r="C35" s="153"/>
      <c r="D35" s="153"/>
      <c r="E35" s="153"/>
      <c r="F35" s="153"/>
      <c r="G35" s="153"/>
      <c r="H35" s="153"/>
    </row>
    <row r="36" spans="1:8" x14ac:dyDescent="0.25">
      <c r="A36" s="153" t="s">
        <v>76</v>
      </c>
      <c r="B36" s="153"/>
      <c r="C36" s="153"/>
      <c r="D36" s="153"/>
      <c r="E36" s="153"/>
      <c r="F36" s="153"/>
      <c r="G36" s="153"/>
      <c r="H36" s="153"/>
    </row>
    <row r="37" spans="1:8" x14ac:dyDescent="0.25">
      <c r="A37" s="153" t="s">
        <v>77</v>
      </c>
      <c r="B37" s="153"/>
      <c r="C37" s="153"/>
      <c r="D37" s="153"/>
      <c r="E37" s="153"/>
      <c r="F37" s="153"/>
      <c r="G37" s="153"/>
      <c r="H37" s="153"/>
    </row>
    <row r="38" spans="1:8" x14ac:dyDescent="0.25">
      <c r="A38" s="153"/>
      <c r="B38" s="153"/>
      <c r="C38" s="153"/>
      <c r="D38" s="153"/>
      <c r="E38" s="153"/>
      <c r="F38" s="153"/>
      <c r="G38" s="153"/>
      <c r="H38" s="153"/>
    </row>
  </sheetData>
  <mergeCells count="6">
    <mergeCell ref="A26:F26"/>
    <mergeCell ref="B6:E6"/>
    <mergeCell ref="A1:E1"/>
    <mergeCell ref="B2:E2"/>
    <mergeCell ref="B3:C3"/>
    <mergeCell ref="D3:E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B74BD-211A-47E5-AC63-17A560E1C581}">
  <dimension ref="A1:U28"/>
  <sheetViews>
    <sheetView zoomScale="69" zoomScaleNormal="69" workbookViewId="0">
      <selection activeCell="C35" sqref="C35"/>
    </sheetView>
  </sheetViews>
  <sheetFormatPr defaultRowHeight="15.75" x14ac:dyDescent="0.25"/>
  <cols>
    <col min="1" max="1" width="22.125" customWidth="1"/>
    <col min="2" max="2" width="16.375" customWidth="1"/>
    <col min="3" max="3" width="14.375" customWidth="1"/>
    <col min="4" max="4" width="14.625" customWidth="1"/>
    <col min="5" max="5" width="11.875" customWidth="1"/>
    <col min="6" max="6" width="11.75" customWidth="1"/>
    <col min="7" max="7" width="11.375" customWidth="1"/>
    <col min="8" max="8" width="11.125" customWidth="1"/>
    <col min="9" max="9" width="13.625" customWidth="1"/>
    <col min="10" max="10" width="12.375" customWidth="1"/>
    <col min="11" max="11" width="14.125" customWidth="1"/>
    <col min="12" max="12" width="24.625" customWidth="1"/>
    <col min="13" max="13" width="2.5" customWidth="1"/>
    <col min="14" max="14" width="14" customWidth="1"/>
    <col min="15" max="15" width="16.75" customWidth="1"/>
    <col min="16" max="16" width="14.125" customWidth="1"/>
    <col min="17" max="17" width="14.625" customWidth="1"/>
    <col min="18" max="18" width="12.25" customWidth="1"/>
    <col min="19" max="19" width="15.125" customWidth="1"/>
    <col min="20" max="20" width="13.375" customWidth="1"/>
    <col min="21" max="21" width="22.625" customWidth="1"/>
  </cols>
  <sheetData>
    <row r="1" spans="1:21" x14ac:dyDescent="0.25">
      <c r="A1" s="214" t="s">
        <v>0</v>
      </c>
      <c r="B1" s="214"/>
      <c r="C1" s="214"/>
      <c r="D1" s="214"/>
      <c r="E1" s="214"/>
      <c r="F1" s="214"/>
      <c r="G1" s="214"/>
      <c r="H1" s="214"/>
      <c r="I1" s="214"/>
      <c r="J1" s="214"/>
      <c r="K1" s="214"/>
      <c r="L1" s="214"/>
      <c r="M1" s="214"/>
      <c r="N1" s="214"/>
      <c r="O1" s="214"/>
      <c r="P1" s="214"/>
      <c r="Q1" s="214"/>
      <c r="R1" s="214"/>
      <c r="S1" s="214"/>
      <c r="T1" s="214"/>
      <c r="U1" s="214"/>
    </row>
    <row r="2" spans="1:21" x14ac:dyDescent="0.25">
      <c r="A2" s="214"/>
      <c r="B2" s="214"/>
      <c r="C2" s="214"/>
      <c r="D2" s="214"/>
      <c r="E2" s="214"/>
      <c r="F2" s="214"/>
      <c r="G2" s="214"/>
      <c r="H2" s="214"/>
      <c r="I2" s="214"/>
      <c r="J2" s="214"/>
      <c r="K2" s="214"/>
      <c r="L2" s="214"/>
      <c r="M2" s="214"/>
      <c r="N2" s="214"/>
      <c r="O2" s="214"/>
      <c r="P2" s="214"/>
      <c r="Q2" s="214"/>
      <c r="R2" s="214"/>
      <c r="S2" s="214"/>
      <c r="T2" s="214"/>
      <c r="U2" s="214"/>
    </row>
    <row r="3" spans="1:21" x14ac:dyDescent="0.25">
      <c r="A3" s="214"/>
      <c r="B3" s="214"/>
      <c r="C3" s="214"/>
      <c r="D3" s="214"/>
      <c r="E3" s="214"/>
      <c r="F3" s="214"/>
      <c r="G3" s="214"/>
      <c r="H3" s="214"/>
      <c r="I3" s="214"/>
      <c r="J3" s="214"/>
      <c r="K3" s="214"/>
      <c r="L3" s="214"/>
      <c r="M3" s="214"/>
      <c r="N3" s="214"/>
      <c r="O3" s="214"/>
      <c r="P3" s="214"/>
      <c r="Q3" s="214"/>
      <c r="R3" s="214"/>
      <c r="S3" s="214"/>
      <c r="T3" s="214"/>
      <c r="U3" s="214"/>
    </row>
    <row r="4" spans="1:21" ht="16.5" thickBot="1" x14ac:dyDescent="0.3">
      <c r="A4" s="214"/>
      <c r="B4" s="214"/>
      <c r="C4" s="214"/>
      <c r="D4" s="214"/>
      <c r="E4" s="214"/>
      <c r="F4" s="214"/>
      <c r="G4" s="214"/>
      <c r="H4" s="214"/>
      <c r="I4" s="214"/>
      <c r="J4" s="214"/>
      <c r="K4" s="214"/>
      <c r="L4" s="214"/>
      <c r="M4" s="214"/>
      <c r="N4" s="214"/>
      <c r="O4" s="214"/>
      <c r="P4" s="214"/>
      <c r="Q4" s="214"/>
      <c r="R4" s="214"/>
      <c r="S4" s="214"/>
      <c r="T4" s="214"/>
      <c r="U4" s="214"/>
    </row>
    <row r="5" spans="1:21" x14ac:dyDescent="0.25">
      <c r="A5" s="201"/>
      <c r="B5" s="204"/>
      <c r="C5" s="205"/>
      <c r="D5" s="205"/>
      <c r="E5" s="205"/>
      <c r="F5" s="205"/>
      <c r="G5" s="205"/>
      <c r="H5" s="205"/>
      <c r="I5" s="205"/>
      <c r="J5" s="205"/>
      <c r="K5" s="205"/>
      <c r="L5" s="206" t="s">
        <v>71</v>
      </c>
      <c r="M5" s="209"/>
      <c r="N5" s="215" t="s">
        <v>68</v>
      </c>
      <c r="O5" s="216"/>
      <c r="P5" s="216"/>
      <c r="Q5" s="216"/>
      <c r="R5" s="216"/>
      <c r="S5" s="216"/>
      <c r="T5" s="216"/>
      <c r="U5" s="221" t="s">
        <v>71</v>
      </c>
    </row>
    <row r="6" spans="1:21" ht="16.5" thickBot="1" x14ac:dyDescent="0.3">
      <c r="A6" s="202"/>
      <c r="B6" s="224" t="s">
        <v>67</v>
      </c>
      <c r="C6" s="225"/>
      <c r="D6" s="225"/>
      <c r="E6" s="225"/>
      <c r="F6" s="225"/>
      <c r="G6" s="225"/>
      <c r="H6" s="225"/>
      <c r="I6" s="225"/>
      <c r="J6" s="225"/>
      <c r="K6" s="225"/>
      <c r="L6" s="207"/>
      <c r="M6" s="210"/>
      <c r="N6" s="217"/>
      <c r="O6" s="218"/>
      <c r="P6" s="218"/>
      <c r="Q6" s="218"/>
      <c r="R6" s="218"/>
      <c r="S6" s="218"/>
      <c r="T6" s="218"/>
      <c r="U6" s="222"/>
    </row>
    <row r="7" spans="1:21" ht="33" customHeight="1" x14ac:dyDescent="0.25">
      <c r="A7" s="202"/>
      <c r="B7" s="226" t="s">
        <v>53</v>
      </c>
      <c r="C7" s="227"/>
      <c r="D7" s="227"/>
      <c r="E7" s="194" t="s">
        <v>54</v>
      </c>
      <c r="F7" s="194" t="s">
        <v>55</v>
      </c>
      <c r="G7" s="185" t="s">
        <v>56</v>
      </c>
      <c r="H7" s="188" t="s">
        <v>57</v>
      </c>
      <c r="I7" s="188" t="s">
        <v>58</v>
      </c>
      <c r="J7" s="191" t="s">
        <v>59</v>
      </c>
      <c r="K7" s="194" t="s">
        <v>60</v>
      </c>
      <c r="L7" s="207"/>
      <c r="M7" s="210"/>
      <c r="N7" s="217"/>
      <c r="O7" s="218"/>
      <c r="P7" s="218"/>
      <c r="Q7" s="218"/>
      <c r="R7" s="218"/>
      <c r="S7" s="218"/>
      <c r="T7" s="218"/>
      <c r="U7" s="222"/>
    </row>
    <row r="8" spans="1:21" x14ac:dyDescent="0.25">
      <c r="A8" s="202"/>
      <c r="B8" s="197" t="s">
        <v>61</v>
      </c>
      <c r="C8" s="199" t="s">
        <v>62</v>
      </c>
      <c r="D8" s="80"/>
      <c r="E8" s="195"/>
      <c r="F8" s="195"/>
      <c r="G8" s="186"/>
      <c r="H8" s="189"/>
      <c r="I8" s="189"/>
      <c r="J8" s="192"/>
      <c r="K8" s="195"/>
      <c r="L8" s="207"/>
      <c r="M8" s="210"/>
      <c r="N8" s="219"/>
      <c r="O8" s="220"/>
      <c r="P8" s="220"/>
      <c r="Q8" s="220"/>
      <c r="R8" s="220"/>
      <c r="S8" s="220"/>
      <c r="T8" s="220"/>
      <c r="U8" s="222"/>
    </row>
    <row r="9" spans="1:21" ht="46.5" customHeight="1" thickBot="1" x14ac:dyDescent="0.3">
      <c r="A9" s="203"/>
      <c r="B9" s="198"/>
      <c r="C9" s="200"/>
      <c r="D9" s="108" t="s">
        <v>63</v>
      </c>
      <c r="E9" s="196"/>
      <c r="F9" s="196"/>
      <c r="G9" s="187"/>
      <c r="H9" s="190"/>
      <c r="I9" s="190"/>
      <c r="J9" s="193"/>
      <c r="K9" s="196"/>
      <c r="L9" s="208"/>
      <c r="M9" s="210"/>
      <c r="N9" s="110" t="s">
        <v>61</v>
      </c>
      <c r="O9" s="111" t="s">
        <v>64</v>
      </c>
      <c r="P9" s="111" t="s">
        <v>63</v>
      </c>
      <c r="Q9" s="112" t="s">
        <v>54</v>
      </c>
      <c r="R9" s="112" t="s">
        <v>55</v>
      </c>
      <c r="S9" s="112" t="s">
        <v>65</v>
      </c>
      <c r="T9" s="113" t="s">
        <v>66</v>
      </c>
      <c r="U9" s="223"/>
    </row>
    <row r="10" spans="1:21" ht="16.5" thickBot="1" x14ac:dyDescent="0.3">
      <c r="A10" s="182"/>
      <c r="B10" s="183"/>
      <c r="C10" s="183"/>
      <c r="D10" s="183"/>
      <c r="E10" s="183"/>
      <c r="F10" s="183"/>
      <c r="G10" s="183"/>
      <c r="H10" s="183"/>
      <c r="I10" s="183"/>
      <c r="J10" s="183"/>
      <c r="K10" s="183"/>
      <c r="L10" s="95"/>
      <c r="M10" s="211"/>
      <c r="N10" s="123"/>
      <c r="O10" s="124"/>
      <c r="P10" s="124"/>
      <c r="Q10" s="125"/>
      <c r="R10" s="125"/>
      <c r="S10" s="124"/>
      <c r="T10" s="126"/>
      <c r="U10" s="109"/>
    </row>
    <row r="11" spans="1:21" ht="39" customHeight="1" x14ac:dyDescent="0.25">
      <c r="A11" s="105" t="s">
        <v>33</v>
      </c>
      <c r="B11" s="114">
        <v>707290858.04000199</v>
      </c>
      <c r="C11" s="115">
        <v>185856236.09</v>
      </c>
      <c r="D11" s="115">
        <v>349287713.47000003</v>
      </c>
      <c r="E11" s="116">
        <v>279148765</v>
      </c>
      <c r="F11" s="117">
        <v>294070069</v>
      </c>
      <c r="G11" s="116">
        <v>24722310</v>
      </c>
      <c r="H11" s="118">
        <v>18430620</v>
      </c>
      <c r="I11" s="119">
        <v>5598708</v>
      </c>
      <c r="J11" s="120">
        <v>5313445.5199999996</v>
      </c>
      <c r="K11" s="120">
        <v>2680238.9900000002</v>
      </c>
      <c r="L11" s="150">
        <f>B11+C11+D11+E11+F11+G11+H11+I11+J11+K11</f>
        <v>1872398964.110002</v>
      </c>
      <c r="M11" s="212"/>
      <c r="N11" s="127">
        <v>379975020.37</v>
      </c>
      <c r="O11" s="128">
        <v>146661422.55000001</v>
      </c>
      <c r="P11" s="128">
        <v>186246604.02000001</v>
      </c>
      <c r="Q11" s="129">
        <v>242492762</v>
      </c>
      <c r="R11" s="129">
        <v>214292231</v>
      </c>
      <c r="S11" s="130">
        <v>29935321</v>
      </c>
      <c r="T11" s="128">
        <v>16855669.66</v>
      </c>
      <c r="U11" s="99">
        <f>N11+O11+P11+Q11+R11+S11+T11</f>
        <v>1216459030.6000001</v>
      </c>
    </row>
    <row r="12" spans="1:21" ht="25.5" customHeight="1" x14ac:dyDescent="0.25">
      <c r="A12" s="106" t="s">
        <v>34</v>
      </c>
      <c r="B12" s="104">
        <v>101</v>
      </c>
      <c r="C12" s="85">
        <v>64</v>
      </c>
      <c r="D12" s="85">
        <v>14</v>
      </c>
      <c r="E12" s="85">
        <v>643</v>
      </c>
      <c r="F12" s="85">
        <v>289</v>
      </c>
      <c r="G12" s="85">
        <v>4</v>
      </c>
      <c r="H12" s="85">
        <v>72</v>
      </c>
      <c r="I12" s="85">
        <v>12</v>
      </c>
      <c r="J12" s="83">
        <v>5</v>
      </c>
      <c r="K12" s="83">
        <v>34</v>
      </c>
      <c r="L12" s="96">
        <f>B12+C12+D12+E12+F12+G12+H12+I12+J12+K12</f>
        <v>1238</v>
      </c>
      <c r="M12" s="212"/>
      <c r="N12" s="86">
        <v>131</v>
      </c>
      <c r="O12" s="87">
        <v>90</v>
      </c>
      <c r="P12" s="87">
        <v>30</v>
      </c>
      <c r="Q12" s="88">
        <v>1085</v>
      </c>
      <c r="R12" s="88">
        <v>752</v>
      </c>
      <c r="S12" s="87">
        <v>8</v>
      </c>
      <c r="T12" s="87">
        <v>1</v>
      </c>
      <c r="U12" s="100">
        <f>N12+O12+P12+Q12+R12+S12+T12</f>
        <v>2097</v>
      </c>
    </row>
    <row r="13" spans="1:21" ht="35.450000000000003" customHeight="1" x14ac:dyDescent="0.25">
      <c r="A13" s="106" t="s">
        <v>49</v>
      </c>
      <c r="B13" s="103">
        <v>719229.38</v>
      </c>
      <c r="C13" s="89">
        <v>115203.97</v>
      </c>
      <c r="D13" s="81">
        <v>949450.64</v>
      </c>
      <c r="E13" s="82">
        <v>660274.76</v>
      </c>
      <c r="F13" s="83">
        <v>75137.25</v>
      </c>
      <c r="G13" s="82">
        <v>86161.61</v>
      </c>
      <c r="H13" s="90">
        <v>103451</v>
      </c>
      <c r="I13" s="90">
        <v>1690.67</v>
      </c>
      <c r="J13" s="84">
        <v>6511.71</v>
      </c>
      <c r="K13" s="84">
        <v>3582.0099999999998</v>
      </c>
      <c r="L13" s="97">
        <f>B13+C13+D13+E13+F13+G13+H13+I13+J13+K13</f>
        <v>2720692.9999999995</v>
      </c>
      <c r="M13" s="212"/>
      <c r="N13" s="91">
        <v>500315.95</v>
      </c>
      <c r="O13" s="92">
        <v>220479.55</v>
      </c>
      <c r="P13" s="92">
        <v>46427.07</v>
      </c>
      <c r="Q13" s="93">
        <v>1929347</v>
      </c>
      <c r="R13" s="93">
        <v>360946</v>
      </c>
      <c r="S13" s="94">
        <v>56755.51</v>
      </c>
      <c r="T13" s="87">
        <v>1471.25</v>
      </c>
      <c r="U13" s="101">
        <f>N13+O13+P13+Q13+R13+S13+T13</f>
        <v>3115742.3299999996</v>
      </c>
    </row>
    <row r="14" spans="1:21" ht="50.45" customHeight="1" x14ac:dyDescent="0.25">
      <c r="A14" s="106" t="s">
        <v>50</v>
      </c>
      <c r="B14" s="103">
        <v>825319.38</v>
      </c>
      <c r="C14" s="89">
        <v>100092.74</v>
      </c>
      <c r="D14" s="81">
        <v>735722.85</v>
      </c>
      <c r="E14" s="82">
        <v>533542.39</v>
      </c>
      <c r="F14" s="83">
        <v>98086.07</v>
      </c>
      <c r="G14" s="82">
        <v>63293.55</v>
      </c>
      <c r="H14" s="90">
        <f>H13</f>
        <v>103451</v>
      </c>
      <c r="I14" s="90">
        <v>1690.67</v>
      </c>
      <c r="J14" s="84">
        <v>6493.34</v>
      </c>
      <c r="K14" s="84">
        <v>3261.3399999999997</v>
      </c>
      <c r="L14" s="97">
        <f>B14+C14+E14+F14+G14+H14+I14+J14+K14</f>
        <v>1735230.4800000002</v>
      </c>
      <c r="M14" s="212"/>
      <c r="N14" s="91">
        <v>1791929.99</v>
      </c>
      <c r="O14" s="92">
        <v>138135.76999999999</v>
      </c>
      <c r="P14" s="92">
        <v>3110.92</v>
      </c>
      <c r="Q14" s="93">
        <v>1427431</v>
      </c>
      <c r="R14" s="93">
        <v>259764</v>
      </c>
      <c r="S14" s="94">
        <v>10654</v>
      </c>
      <c r="T14" s="87">
        <v>1471.25</v>
      </c>
      <c r="U14" s="101">
        <f>N14+O14+P14+Q14+R14+S14+T14</f>
        <v>3632496.9299999997</v>
      </c>
    </row>
    <row r="15" spans="1:21" ht="77.45" customHeight="1" thickBot="1" x14ac:dyDescent="0.3">
      <c r="A15" s="107" t="s">
        <v>51</v>
      </c>
      <c r="B15" s="121">
        <f>B13/B11</f>
        <v>1.0168792256032848E-3</v>
      </c>
      <c r="C15" s="122">
        <f t="shared" ref="C15:U15" si="0">C13/C11</f>
        <v>6.1985528397450721E-4</v>
      </c>
      <c r="D15" s="122">
        <f t="shared" si="0"/>
        <v>2.71824803273977E-3</v>
      </c>
      <c r="E15" s="122">
        <f t="shared" si="0"/>
        <v>2.3653149961096907E-3</v>
      </c>
      <c r="F15" s="122">
        <f t="shared" si="0"/>
        <v>2.5550798235096818E-4</v>
      </c>
      <c r="G15" s="122">
        <f t="shared" si="0"/>
        <v>3.4851763447671354E-3</v>
      </c>
      <c r="H15" s="122">
        <f t="shared" si="0"/>
        <v>5.6129961987171351E-3</v>
      </c>
      <c r="I15" s="122">
        <f t="shared" si="0"/>
        <v>3.0197502709553703E-4</v>
      </c>
      <c r="J15" s="122">
        <f t="shared" si="0"/>
        <v>1.2255155295165237E-3</v>
      </c>
      <c r="K15" s="122">
        <f t="shared" si="0"/>
        <v>1.3364517169418535E-3</v>
      </c>
      <c r="L15" s="98">
        <f t="shared" si="0"/>
        <v>1.4530519681702626E-3</v>
      </c>
      <c r="M15" s="213"/>
      <c r="N15" s="131">
        <f>N13/N11</f>
        <v>1.3167074759620205E-3</v>
      </c>
      <c r="O15" s="132">
        <f t="shared" ref="O15:R15" si="1">O13/O11</f>
        <v>1.5033234109319634E-3</v>
      </c>
      <c r="P15" s="132">
        <f t="shared" si="1"/>
        <v>2.4927740424740547E-4</v>
      </c>
      <c r="Q15" s="132">
        <f t="shared" si="1"/>
        <v>7.9563075783680506E-3</v>
      </c>
      <c r="R15" s="132">
        <f t="shared" si="1"/>
        <v>1.6843634429285492E-3</v>
      </c>
      <c r="S15" s="132">
        <f t="shared" si="0"/>
        <v>1.8959379122742662E-3</v>
      </c>
      <c r="T15" s="133">
        <f t="shared" si="0"/>
        <v>8.7285170490224235E-5</v>
      </c>
      <c r="U15" s="102">
        <f t="shared" si="0"/>
        <v>2.5613212213675676E-3</v>
      </c>
    </row>
    <row r="17" spans="1:21" ht="31.5" customHeight="1" x14ac:dyDescent="0.25">
      <c r="A17" s="184" t="s">
        <v>69</v>
      </c>
      <c r="B17" s="184"/>
      <c r="C17" s="184"/>
      <c r="D17" s="184"/>
      <c r="E17" s="184"/>
      <c r="F17" s="184"/>
      <c r="G17" s="184"/>
      <c r="H17" s="184"/>
      <c r="I17" s="184"/>
      <c r="J17" s="184"/>
      <c r="K17" s="184"/>
      <c r="L17" s="184"/>
      <c r="M17" s="184"/>
      <c r="N17" s="184"/>
      <c r="O17" s="184"/>
      <c r="P17" s="184"/>
      <c r="Q17" s="184"/>
      <c r="R17" s="184"/>
      <c r="S17" s="184"/>
      <c r="T17" s="184"/>
      <c r="U17" s="184"/>
    </row>
    <row r="21" spans="1:21" x14ac:dyDescent="0.25">
      <c r="A21" s="153" t="s">
        <v>73</v>
      </c>
      <c r="B21" s="154"/>
      <c r="C21" s="154"/>
      <c r="D21" s="154"/>
      <c r="E21" s="154"/>
      <c r="F21" s="154"/>
      <c r="G21" s="153" t="s">
        <v>74</v>
      </c>
      <c r="H21" s="154"/>
    </row>
    <row r="22" spans="1:21" x14ac:dyDescent="0.25">
      <c r="A22" s="153"/>
      <c r="B22" s="153"/>
      <c r="C22" s="153"/>
      <c r="D22" s="153"/>
      <c r="E22" s="153"/>
      <c r="F22" s="153"/>
      <c r="G22" s="153"/>
      <c r="H22" s="153"/>
    </row>
    <row r="23" spans="1:21" x14ac:dyDescent="0.25">
      <c r="A23" s="153"/>
      <c r="B23" s="153"/>
      <c r="C23" s="153"/>
      <c r="D23" s="153"/>
      <c r="E23" s="153"/>
      <c r="F23" s="153"/>
      <c r="G23" s="153"/>
      <c r="H23" s="153"/>
    </row>
    <row r="24" spans="1:21" x14ac:dyDescent="0.25">
      <c r="A24" s="153"/>
      <c r="B24" s="153"/>
      <c r="C24" s="153"/>
      <c r="D24" s="153"/>
      <c r="E24" s="153"/>
      <c r="F24" s="153"/>
      <c r="G24" s="153"/>
      <c r="H24" s="153"/>
    </row>
    <row r="25" spans="1:21" x14ac:dyDescent="0.25">
      <c r="A25" s="153" t="s">
        <v>75</v>
      </c>
      <c r="B25" s="153"/>
      <c r="C25" s="153"/>
      <c r="D25" s="153"/>
      <c r="E25" s="153"/>
      <c r="F25" s="153"/>
      <c r="G25" s="153"/>
      <c r="H25" s="153"/>
    </row>
    <row r="26" spans="1:21" x14ac:dyDescent="0.25">
      <c r="A26" s="153" t="s">
        <v>76</v>
      </c>
      <c r="B26" s="153"/>
      <c r="C26" s="153"/>
      <c r="D26" s="153"/>
      <c r="E26" s="153"/>
      <c r="F26" s="153"/>
      <c r="G26" s="153"/>
      <c r="H26" s="153"/>
    </row>
    <row r="27" spans="1:21" x14ac:dyDescent="0.25">
      <c r="A27" s="153" t="s">
        <v>77</v>
      </c>
      <c r="B27" s="153"/>
      <c r="C27" s="153"/>
      <c r="D27" s="153"/>
      <c r="E27" s="153"/>
      <c r="F27" s="153"/>
      <c r="G27" s="153"/>
      <c r="H27" s="153"/>
    </row>
    <row r="28" spans="1:21" x14ac:dyDescent="0.25">
      <c r="A28" s="153"/>
      <c r="B28" s="153"/>
      <c r="C28" s="153"/>
      <c r="D28" s="153"/>
      <c r="E28" s="153"/>
      <c r="F28" s="153"/>
      <c r="G28" s="153"/>
      <c r="H28" s="153"/>
    </row>
  </sheetData>
  <mergeCells count="20">
    <mergeCell ref="A1:U4"/>
    <mergeCell ref="N5:T8"/>
    <mergeCell ref="U5:U9"/>
    <mergeCell ref="B6:K6"/>
    <mergeCell ref="B7:D7"/>
    <mergeCell ref="E7:E9"/>
    <mergeCell ref="F7:F9"/>
    <mergeCell ref="A10:K10"/>
    <mergeCell ref="A17:U17"/>
    <mergeCell ref="G7:G9"/>
    <mergeCell ref="H7:H9"/>
    <mergeCell ref="I7:I9"/>
    <mergeCell ref="J7:J9"/>
    <mergeCell ref="K7:K9"/>
    <mergeCell ref="B8:B9"/>
    <mergeCell ref="C8:C9"/>
    <mergeCell ref="A5:A9"/>
    <mergeCell ref="B5:K5"/>
    <mergeCell ref="L5:L9"/>
    <mergeCell ref="M5:M15"/>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43b5817-b78a-4925-a516-1fb7c4e94848">
      <Terms xmlns="http://schemas.microsoft.com/office/infopath/2007/PartnerControls"/>
    </lcf76f155ced4ddcb4097134ff3c332f>
    <TaxCatchAll xmlns="1ca026a0-9b04-4307-bb2d-1d6b3c94246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C01A837B2FB81045B3CF579351B0587F" ma:contentTypeVersion="18" ma:contentTypeDescription="Izveidot jaunu dokumentu." ma:contentTypeScope="" ma:versionID="1ca73e4ba9b6394fec8b9954b60849bf">
  <xsd:schema xmlns:xsd="http://www.w3.org/2001/XMLSchema" xmlns:xs="http://www.w3.org/2001/XMLSchema" xmlns:p="http://schemas.microsoft.com/office/2006/metadata/properties" xmlns:ns1="http://schemas.microsoft.com/sharepoint/v3" xmlns:ns2="343b5817-b78a-4925-a516-1fb7c4e94848" xmlns:ns3="1ca026a0-9b04-4307-bb2d-1d6b3c942469" targetNamespace="http://schemas.microsoft.com/office/2006/metadata/properties" ma:root="true" ma:fieldsID="e07da8316ed7f6818991bced4ab422f9" ns1:_="" ns2:_="" ns3:_="">
    <xsd:import namespace="http://schemas.microsoft.com/sharepoint/v3"/>
    <xsd:import namespace="343b5817-b78a-4925-a516-1fb7c4e94848"/>
    <xsd:import namespace="1ca026a0-9b04-4307-bb2d-1d6b3c9424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1:_ip_UnifiedCompliancePolicyProperties" minOccurs="0"/>
                <xsd:element ref="ns1:_ip_UnifiedCompliancePolicyUIAction"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Vienotās atbilstības politikas rekvizīti" ma:hidden="true" ma:internalName="_ip_UnifiedCompliancePolicyProperties">
      <xsd:simpleType>
        <xsd:restriction base="dms:Note"/>
      </xsd:simpleType>
    </xsd:element>
    <xsd:element name="_ip_UnifiedCompliancePolicyUIAction" ma:index="22" nillable="true" ma:displayName="Vienotās atbilstības politikas UI darbīb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3b5817-b78a-4925-a516-1fb7c4e948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Attēlu atzīmes" ma:readOnly="false" ma:fieldId="{5cf76f15-5ced-4ddc-b409-7134ff3c332f}" ma:taxonomyMulti="true" ma:sspId="c20d572e-93f8-47b3-8c65-cc8b4da651f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a026a0-9b04-4307-bb2d-1d6b3c942469" elementFormDefault="qualified">
    <xsd:import namespace="http://schemas.microsoft.com/office/2006/documentManagement/types"/>
    <xsd:import namespace="http://schemas.microsoft.com/office/infopath/2007/PartnerControls"/>
    <xsd:element name="SharedWithUsers" ma:index="11"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Koplietots ar: detalizēti" ma:internalName="SharedWithDetails" ma:readOnly="true">
      <xsd:simpleType>
        <xsd:restriction base="dms:Note">
          <xsd:maxLength value="255"/>
        </xsd:restriction>
      </xsd:simpleType>
    </xsd:element>
    <xsd:element name="TaxCatchAll" ma:index="15" nillable="true" ma:displayName="Taxonomy Catch All Column" ma:hidden="true" ma:list="{e80159df-8b3a-4bc7-815a-1f793a5e717b}" ma:internalName="TaxCatchAll" ma:showField="CatchAllData" ma:web="1ca026a0-9b04-4307-bb2d-1d6b3c9424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92DAFF-B4ED-4626-B27A-A1419716B646}">
  <ds:schemaRefs>
    <ds:schemaRef ds:uri="http://schemas.microsoft.com/office/2006/metadata/properties"/>
    <ds:schemaRef ds:uri="http://schemas.microsoft.com/office/infopath/2007/PartnerControls"/>
    <ds:schemaRef ds:uri="http://schemas.microsoft.com/sharepoint/v3"/>
    <ds:schemaRef ds:uri="343b5817-b78a-4925-a516-1fb7c4e94848"/>
    <ds:schemaRef ds:uri="1ca026a0-9b04-4307-bb2d-1d6b3c942469"/>
  </ds:schemaRefs>
</ds:datastoreItem>
</file>

<file path=customXml/itemProps2.xml><?xml version="1.0" encoding="utf-8"?>
<ds:datastoreItem xmlns:ds="http://schemas.openxmlformats.org/officeDocument/2006/customXml" ds:itemID="{5F583C8A-B0A2-4285-A2BF-2AA659F31961}">
  <ds:schemaRefs>
    <ds:schemaRef ds:uri="http://schemas.microsoft.com/sharepoint/v3/contenttype/forms"/>
  </ds:schemaRefs>
</ds:datastoreItem>
</file>

<file path=customXml/itemProps3.xml><?xml version="1.0" encoding="utf-8"?>
<ds:datastoreItem xmlns:ds="http://schemas.openxmlformats.org/officeDocument/2006/customXml" ds:itemID="{06391319-97AE-41DE-A744-A309944994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43b5817-b78a-4925-a516-1fb7c4e94848"/>
    <ds:schemaRef ds:uri="1ca026a0-9b04-4307-bb2d-1d6b3c9424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3e7d20-2181-4348-af28-4cbf4a40754e}" enabled="1" method="Privileged" siteId="{fd50a0e4-c289-4266-b7ff-7d9cf5066e9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2.pielikums</vt:lpstr>
      <vt:lpstr>ANM</vt:lpstr>
      <vt:lpstr>Salīdzinošā informācija</vt:lpstr>
      <vt:lpstr>ANM!_ftn1</vt:lpstr>
      <vt:lpstr>ANM!_ftn2</vt:lpstr>
      <vt:lpstr>ANM!_ftnref1</vt:lpstr>
      <vt:lpstr>ANM!_ftnref2</vt:lpstr>
      <vt:lpstr>ANM!_Hlk89634499</vt:lpstr>
      <vt:lpstr>'2.pielikums'!Print_Area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2026-02-09T13:20:33Z</dcterms:created>
  <dcterms:modified xsi:type="dcterms:W3CDTF">2026-03-10T08:24:33Z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0x010100C01A837B2FB81045B3CF579351B0587F</vt:lpwstr>
  </property>
</Properties>
</file>