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0.gads\12_decembris\"/>
    </mc:Choice>
  </mc:AlternateContent>
  <bookViews>
    <workbookView xWindow="0" yWindow="0" windowWidth="23040" windowHeight="10452"/>
  </bookViews>
  <sheets>
    <sheet name="Publikācijai_LV" sheetId="1" r:id="rId1"/>
  </sheets>
  <externalReferences>
    <externalReference r:id="rId2"/>
    <externalReference r:id="rId3"/>
  </externalReferences>
  <definedNames>
    <definedName name="LAUKUMS">[1]NoCSP21.10.2013!$D$2:$E$11061</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O24" i="1"/>
  <c r="N24" i="1"/>
  <c r="L24" i="1"/>
  <c r="K24" i="1"/>
  <c r="J24" i="1"/>
  <c r="J22" i="1" s="1"/>
  <c r="H24" i="1"/>
  <c r="G24" i="1"/>
  <c r="F24" i="1"/>
  <c r="F22" i="1" s="1"/>
  <c r="C24" i="1"/>
  <c r="I24" i="1" s="1"/>
  <c r="M24" i="1" s="1"/>
  <c r="Q24" i="1" s="1"/>
  <c r="P23" i="1"/>
  <c r="P22" i="1" s="1"/>
  <c r="O23" i="1"/>
  <c r="N23" i="1"/>
  <c r="L23" i="1"/>
  <c r="L22" i="1" s="1"/>
  <c r="K23" i="1"/>
  <c r="K22" i="1" s="1"/>
  <c r="J23" i="1"/>
  <c r="H23" i="1"/>
  <c r="H22" i="1" s="1"/>
  <c r="G23" i="1"/>
  <c r="G22" i="1" s="1"/>
  <c r="F23" i="1"/>
  <c r="C23" i="1"/>
  <c r="C22" i="1" s="1"/>
  <c r="O22" i="1"/>
  <c r="N22" i="1"/>
  <c r="D22" i="1"/>
  <c r="B22" i="1"/>
  <c r="P19" i="1"/>
  <c r="O19" i="1"/>
  <c r="N19" i="1"/>
  <c r="L19" i="1"/>
  <c r="K19" i="1"/>
  <c r="J19" i="1"/>
  <c r="H19" i="1"/>
  <c r="G19" i="1"/>
  <c r="F19" i="1"/>
  <c r="D19" i="1"/>
  <c r="C19" i="1"/>
  <c r="B19" i="1"/>
  <c r="I19" i="1" s="1"/>
  <c r="M19" i="1" s="1"/>
  <c r="Q19" i="1" s="1"/>
  <c r="P18" i="1"/>
  <c r="P17" i="1" s="1"/>
  <c r="O18" i="1"/>
  <c r="N18" i="1"/>
  <c r="N17" i="1" s="1"/>
  <c r="L18" i="1"/>
  <c r="K18" i="1"/>
  <c r="J18" i="1"/>
  <c r="J17" i="1" s="1"/>
  <c r="H18" i="1"/>
  <c r="G18" i="1"/>
  <c r="G17" i="1" s="1"/>
  <c r="F18" i="1"/>
  <c r="D18" i="1"/>
  <c r="C18" i="1"/>
  <c r="C17" i="1" s="1"/>
  <c r="B18" i="1"/>
  <c r="E18" i="1" s="1"/>
  <c r="O17" i="1"/>
  <c r="L17" i="1"/>
  <c r="K17" i="1"/>
  <c r="H17" i="1"/>
  <c r="F17" i="1"/>
  <c r="D17" i="1"/>
  <c r="B17" i="1"/>
  <c r="Q14" i="1"/>
  <c r="P14" i="1"/>
  <c r="O14" i="1"/>
  <c r="N14" i="1"/>
  <c r="L14" i="1"/>
  <c r="K14" i="1"/>
  <c r="J14" i="1"/>
  <c r="H14" i="1"/>
  <c r="G14" i="1"/>
  <c r="F14" i="1"/>
  <c r="D14" i="1"/>
  <c r="C14" i="1"/>
  <c r="B14" i="1"/>
  <c r="I14" i="1" s="1"/>
  <c r="M14" i="1" s="1"/>
  <c r="Q13" i="1"/>
  <c r="P13" i="1"/>
  <c r="P12" i="1" s="1"/>
  <c r="O13" i="1"/>
  <c r="N13" i="1"/>
  <c r="N12" i="1" s="1"/>
  <c r="L13" i="1"/>
  <c r="K13" i="1"/>
  <c r="J13" i="1"/>
  <c r="J12" i="1" s="1"/>
  <c r="H13" i="1"/>
  <c r="G13" i="1"/>
  <c r="G12" i="1" s="1"/>
  <c r="F13" i="1"/>
  <c r="F12" i="1" s="1"/>
  <c r="D13" i="1"/>
  <c r="C13" i="1"/>
  <c r="C12" i="1" s="1"/>
  <c r="B13" i="1"/>
  <c r="E13" i="1" s="1"/>
  <c r="Q12" i="1"/>
  <c r="O12" i="1"/>
  <c r="L12" i="1"/>
  <c r="K12" i="1"/>
  <c r="H12" i="1"/>
  <c r="D12" i="1"/>
  <c r="Q9" i="1"/>
  <c r="P9" i="1"/>
  <c r="O9" i="1"/>
  <c r="N9" i="1"/>
  <c r="L9" i="1"/>
  <c r="K9" i="1"/>
  <c r="J9" i="1"/>
  <c r="H9" i="1"/>
  <c r="G9" i="1"/>
  <c r="F9" i="1"/>
  <c r="D9" i="1"/>
  <c r="C9" i="1"/>
  <c r="B9" i="1"/>
  <c r="E9" i="1" s="1"/>
  <c r="Q8" i="1"/>
  <c r="P8" i="1"/>
  <c r="O8" i="1"/>
  <c r="N8" i="1"/>
  <c r="L8" i="1"/>
  <c r="K8" i="1"/>
  <c r="J8" i="1"/>
  <c r="J7" i="1" s="1"/>
  <c r="H8" i="1"/>
  <c r="G8" i="1"/>
  <c r="F8" i="1"/>
  <c r="D8" i="1"/>
  <c r="C8" i="1"/>
  <c r="C7" i="1" s="1"/>
  <c r="B8" i="1"/>
  <c r="I8" i="1" s="1"/>
  <c r="M8" i="1" s="1"/>
  <c r="P7" i="1"/>
  <c r="O7" i="1"/>
  <c r="N7" i="1"/>
  <c r="L7" i="1"/>
  <c r="K7" i="1"/>
  <c r="H7" i="1"/>
  <c r="G7" i="1"/>
  <c r="F7" i="1"/>
  <c r="D7" i="1"/>
  <c r="E17" i="1" l="1"/>
  <c r="I22" i="1"/>
  <c r="M22" i="1" s="1"/>
  <c r="Q22" i="1" s="1"/>
  <c r="E24" i="1"/>
  <c r="E14" i="1"/>
  <c r="B7" i="1"/>
  <c r="B12" i="1"/>
  <c r="E23" i="1"/>
  <c r="E22" i="1"/>
  <c r="I23" i="1"/>
  <c r="M23" i="1" s="1"/>
  <c r="Q23" i="1" s="1"/>
  <c r="I13" i="1"/>
  <c r="M13" i="1" s="1"/>
  <c r="I17" i="1"/>
  <c r="M17" i="1" s="1"/>
  <c r="Q17" i="1" s="1"/>
  <c r="E19" i="1"/>
  <c r="I9" i="1"/>
  <c r="M9" i="1" s="1"/>
  <c r="I18" i="1"/>
  <c r="M18" i="1" s="1"/>
  <c r="Q18" i="1" s="1"/>
  <c r="E8" i="1"/>
  <c r="I12" i="1" l="1"/>
  <c r="M12" i="1" s="1"/>
  <c r="E12" i="1"/>
  <c r="I7" i="1"/>
  <c r="M7" i="1" s="1"/>
  <c r="Q7" i="1" s="1"/>
  <c r="E7" i="1"/>
</calcChain>
</file>

<file path=xl/sharedStrings.xml><?xml version="1.0" encoding="utf-8"?>
<sst xmlns="http://schemas.openxmlformats.org/spreadsheetml/2006/main" count="40" uniqueCount="31">
  <si>
    <t>Publicēts: 2021. gada 31.janvārī</t>
  </si>
  <si>
    <r>
      <t>Vispārējās valdības budžeta fiskālie dati</t>
    </r>
    <r>
      <rPr>
        <b/>
        <vertAlign val="superscript"/>
        <sz val="14"/>
        <color theme="4" tint="-0.249977111117893"/>
        <rFont val="Calibri"/>
        <family val="2"/>
        <charset val="186"/>
        <scheme val="minor"/>
      </rPr>
      <t>1</t>
    </r>
  </si>
  <si>
    <t>Milj. euro</t>
  </si>
  <si>
    <t>2020. gads</t>
  </si>
  <si>
    <t>janvāris</t>
  </si>
  <si>
    <t>februāris</t>
  </si>
  <si>
    <t>marts</t>
  </si>
  <si>
    <t>I-III</t>
  </si>
  <si>
    <t>aprīlis</t>
  </si>
  <si>
    <t>maijs</t>
  </si>
  <si>
    <t>jūnijs</t>
  </si>
  <si>
    <t>I-VI</t>
  </si>
  <si>
    <t>jūlijs</t>
  </si>
  <si>
    <t>augusts</t>
  </si>
  <si>
    <t>septembris</t>
  </si>
  <si>
    <t>I-IX</t>
  </si>
  <si>
    <t>oktobris</t>
  </si>
  <si>
    <t>novembris</t>
  </si>
  <si>
    <t>decembris</t>
  </si>
  <si>
    <t>I-XII</t>
  </si>
  <si>
    <r>
      <t>Vispārējā valdība (BRUTO</t>
    </r>
    <r>
      <rPr>
        <b/>
        <u/>
        <vertAlign val="superscript"/>
        <sz val="11"/>
        <color theme="1"/>
        <rFont val="Calibri"/>
        <family val="2"/>
        <charset val="186"/>
        <scheme val="minor"/>
      </rPr>
      <t>2</t>
    </r>
    <r>
      <rPr>
        <b/>
        <u/>
        <sz val="11"/>
        <color theme="1"/>
        <rFont val="Calibri"/>
        <family val="2"/>
        <charset val="186"/>
        <scheme val="minor"/>
      </rPr>
      <t>)</t>
    </r>
  </si>
  <si>
    <t>Bilance</t>
  </si>
  <si>
    <t>Kopējie ieņēmumi</t>
  </si>
  <si>
    <t>Kopējie izdevumi</t>
  </si>
  <si>
    <r>
      <t>Valsts struktūras (BRUTO</t>
    </r>
    <r>
      <rPr>
        <b/>
        <u/>
        <vertAlign val="superscript"/>
        <sz val="11"/>
        <color theme="1"/>
        <rFont val="Calibri"/>
        <family val="2"/>
        <charset val="186"/>
        <scheme val="minor"/>
      </rPr>
      <t>2</t>
    </r>
    <r>
      <rPr>
        <b/>
        <u/>
        <sz val="11"/>
        <color theme="1"/>
        <rFont val="Calibri"/>
        <family val="2"/>
        <charset val="186"/>
        <scheme val="minor"/>
      </rPr>
      <t>)</t>
    </r>
  </si>
  <si>
    <r>
      <t>Pašvaldību struktūras (BRUTO</t>
    </r>
    <r>
      <rPr>
        <b/>
        <u/>
        <vertAlign val="superscript"/>
        <sz val="11"/>
        <color theme="1"/>
        <rFont val="Calibri"/>
        <family val="2"/>
        <charset val="186"/>
        <scheme val="minor"/>
      </rPr>
      <t>2</t>
    </r>
    <r>
      <rPr>
        <b/>
        <u/>
        <sz val="11"/>
        <color theme="1"/>
        <rFont val="Calibri"/>
        <family val="2"/>
        <charset val="186"/>
        <scheme val="minor"/>
      </rPr>
      <t>)</t>
    </r>
  </si>
  <si>
    <t>Valsts sociālās apdrošināšanas struktūras</t>
  </si>
  <si>
    <r>
      <rPr>
        <vertAlign val="superscript"/>
        <sz val="11"/>
        <color theme="1"/>
        <rFont val="Calibri Light"/>
        <family val="2"/>
        <charset val="186"/>
        <scheme val="major"/>
      </rPr>
      <t>1</t>
    </r>
    <r>
      <rPr>
        <sz val="11"/>
        <color theme="1"/>
        <rFont val="Calibri Light"/>
        <family val="2"/>
        <scheme val="major"/>
      </rPr>
      <t xml:space="preserve"> Informācijas avots:</t>
    </r>
  </si>
  <si>
    <t xml:space="preserve">a) Valsts kases oficiālie mēneša pārskati atbilstoši nacionālajai metodoloģijai;
b) Dati par valsts un pašvaldību kontrolēto un finansēto komersantu darbības rezultātiem kārtējā gadā tiek prognozēti, pamatojoties uz vidējiem datiem pēdējo trīs gadu laikā. Prognozes tiek aizstātas ar faktiskajiem datiem, kad tādi ir pieejami. </t>
  </si>
  <si>
    <r>
      <rPr>
        <vertAlign val="superscript"/>
        <sz val="11"/>
        <color theme="1"/>
        <rFont val="Calibri Light"/>
        <family val="2"/>
        <charset val="186"/>
        <scheme val="major"/>
      </rPr>
      <t>2</t>
    </r>
    <r>
      <rPr>
        <sz val="11"/>
        <color theme="1"/>
        <rFont val="Calibri Light"/>
        <family val="2"/>
        <charset val="186"/>
        <scheme val="major"/>
      </rPr>
      <t xml:space="preserve"> BRUTO - nav veikta konsolidācija starp uz vispārējās valdības sektoru pārklasificēto valsts un pašvaldību kapitālsabiedrību kopsavilkuma datu novērtējumu un valsts pamatbudžeta, pašvaldību pamatbudžetu, pašvaldību speciālo budžetu, no valsts budžeta daļēji finansētu atvasinātu publisku personu budžetu izpildes datiem.</t>
    </r>
  </si>
  <si>
    <t>Publicētie dati ir novērtējums, kas var atšķirties no faktiskajiem rezultātiem.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</si>
</sst>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2"/>
      <color theme="1"/>
      <name val="Arial"/>
      <family val="2"/>
      <charset val="186"/>
    </font>
    <font>
      <b/>
      <sz val="14"/>
      <color theme="4" tint="-0.249977111117893"/>
      <name val="Calibri"/>
      <family val="2"/>
      <charset val="186"/>
      <scheme val="minor"/>
    </font>
    <font>
      <b/>
      <vertAlign val="superscript"/>
      <sz val="14"/>
      <color theme="4" tint="-0.249977111117893"/>
      <name val="Calibri"/>
      <family val="2"/>
      <charset val="186"/>
      <scheme val="minor"/>
    </font>
    <font>
      <i/>
      <sz val="11"/>
      <color theme="1"/>
      <name val="Calibri"/>
      <family val="2"/>
      <charset val="186"/>
      <scheme val="minor"/>
    </font>
    <font>
      <b/>
      <u/>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4" tint="-0.249977111117893"/>
      <name val="Calibri"/>
      <family val="2"/>
      <charset val="186"/>
      <scheme val="minor"/>
    </font>
    <font>
      <sz val="11"/>
      <name val="Calibri"/>
      <family val="2"/>
      <charset val="186"/>
      <scheme val="minor"/>
    </font>
    <font>
      <b/>
      <sz val="11"/>
      <color theme="3" tint="0.3999755851924192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1"/>
      <color theme="1"/>
      <name val="Calibri Light"/>
      <family val="2"/>
      <scheme val="maj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43">
    <xf numFmtId="0" fontId="0" fillId="0" borderId="0" xfId="0"/>
    <xf numFmtId="0" fontId="3" fillId="2" borderId="0" xfId="1" applyFont="1" applyFill="1" applyAlignment="1">
      <alignment horizontal="center"/>
    </xf>
    <xf numFmtId="0" fontId="2" fillId="2" borderId="0" xfId="1" applyFont="1" applyFill="1"/>
    <xf numFmtId="0" fontId="2" fillId="2" borderId="0" xfId="1" applyFont="1" applyFill="1" applyAlignment="1">
      <alignment horizontal="right"/>
    </xf>
    <xf numFmtId="0" fontId="1" fillId="2" borderId="0" xfId="1" applyFont="1" applyFill="1" applyBorder="1" applyAlignment="1"/>
    <xf numFmtId="0" fontId="1" fillId="2" borderId="0" xfId="1" applyFont="1" applyFill="1"/>
    <xf numFmtId="0" fontId="7" fillId="2" borderId="0" xfId="1" applyFont="1" applyFill="1" applyBorder="1" applyAlignment="1">
      <alignment horizontal="right"/>
    </xf>
    <xf numFmtId="0" fontId="8" fillId="2" borderId="0" xfId="1" applyFont="1" applyFill="1" applyBorder="1" applyAlignment="1">
      <alignment wrapText="1"/>
    </xf>
    <xf numFmtId="0" fontId="9" fillId="2" borderId="0" xfId="1" applyFont="1" applyFill="1" applyBorder="1"/>
    <xf numFmtId="0" fontId="3" fillId="2" borderId="1" xfId="1" applyFont="1" applyFill="1" applyBorder="1" applyAlignment="1">
      <alignment horizontal="center" vertical="center"/>
    </xf>
    <xf numFmtId="1" fontId="1" fillId="2" borderId="0" xfId="1" applyNumberFormat="1" applyFont="1" applyFill="1" applyBorder="1"/>
    <xf numFmtId="0" fontId="1" fillId="2" borderId="0" xfId="1" applyFont="1" applyFill="1" applyBorder="1"/>
    <xf numFmtId="0" fontId="11" fillId="2" borderId="0" xfId="1" applyFont="1" applyFill="1" applyBorder="1"/>
    <xf numFmtId="3" fontId="11" fillId="2" borderId="0" xfId="1" applyNumberFormat="1" applyFont="1" applyFill="1" applyBorder="1" applyAlignment="1">
      <alignment horizontal="right"/>
    </xf>
    <xf numFmtId="1" fontId="11" fillId="2" borderId="0" xfId="1" applyNumberFormat="1" applyFont="1" applyFill="1" applyBorder="1"/>
    <xf numFmtId="3" fontId="11" fillId="2" borderId="0" xfId="1" applyNumberFormat="1" applyFont="1" applyFill="1" applyBorder="1"/>
    <xf numFmtId="3" fontId="1" fillId="2" borderId="0" xfId="1" applyNumberFormat="1" applyFont="1" applyFill="1" applyBorder="1" applyAlignment="1">
      <alignment vertical="center"/>
    </xf>
    <xf numFmtId="3" fontId="12" fillId="2" borderId="0" xfId="1" applyNumberFormat="1" applyFont="1" applyFill="1" applyBorder="1" applyAlignment="1">
      <alignment horizontal="right"/>
    </xf>
    <xf numFmtId="3" fontId="12" fillId="2" borderId="0" xfId="1" applyNumberFormat="1" applyFont="1" applyFill="1" applyBorder="1"/>
    <xf numFmtId="3" fontId="1" fillId="2" borderId="0" xfId="1" applyNumberFormat="1" applyFont="1" applyFill="1" applyBorder="1"/>
    <xf numFmtId="1" fontId="1" fillId="2" borderId="0" xfId="1" applyNumberFormat="1" applyFont="1" applyFill="1"/>
    <xf numFmtId="3" fontId="1" fillId="2" borderId="0" xfId="1" applyNumberFormat="1" applyFont="1" applyFill="1" applyBorder="1" applyAlignment="1"/>
    <xf numFmtId="1" fontId="11" fillId="2" borderId="0" xfId="1" applyNumberFormat="1" applyFont="1" applyFill="1"/>
    <xf numFmtId="3" fontId="13" fillId="0" borderId="0" xfId="1" applyNumberFormat="1" applyFont="1" applyFill="1" applyBorder="1" applyAlignment="1">
      <alignment horizontal="center" wrapText="1"/>
    </xf>
    <xf numFmtId="0" fontId="8" fillId="2" borderId="0" xfId="1" applyFont="1" applyFill="1" applyBorder="1"/>
    <xf numFmtId="1" fontId="1" fillId="0" borderId="0" xfId="0" applyNumberFormat="1" applyFont="1" applyFill="1" applyBorder="1"/>
    <xf numFmtId="1" fontId="1" fillId="2" borderId="0" xfId="1" applyNumberFormat="1" applyFont="1" applyFill="1" applyBorder="1" applyAlignment="1">
      <alignment vertical="center"/>
    </xf>
    <xf numFmtId="0" fontId="14" fillId="2" borderId="2" xfId="1" applyFont="1" applyFill="1" applyBorder="1"/>
    <xf numFmtId="1" fontId="1" fillId="2" borderId="3" xfId="1" applyNumberFormat="1" applyFont="1" applyFill="1" applyBorder="1" applyAlignment="1">
      <alignment vertical="center"/>
    </xf>
    <xf numFmtId="1" fontId="1" fillId="2" borderId="4" xfId="1" applyNumberFormat="1" applyFont="1" applyFill="1" applyBorder="1" applyAlignment="1">
      <alignment vertical="center"/>
    </xf>
    <xf numFmtId="0" fontId="1" fillId="2" borderId="5" xfId="1" applyFont="1" applyFill="1" applyBorder="1"/>
    <xf numFmtId="0" fontId="1" fillId="2" borderId="6" xfId="1" applyFont="1" applyFill="1" applyBorder="1"/>
    <xf numFmtId="0" fontId="5" fillId="2" borderId="0" xfId="1" applyFont="1" applyFill="1" applyAlignment="1">
      <alignment horizontal="center" vertical="center" wrapText="1"/>
    </xf>
    <xf numFmtId="0" fontId="3" fillId="2" borderId="0" xfId="1" applyFont="1" applyFill="1" applyBorder="1" applyAlignment="1">
      <alignment horizontal="center" vertical="center"/>
    </xf>
    <xf numFmtId="0" fontId="14" fillId="2" borderId="5" xfId="0" applyFont="1" applyFill="1" applyBorder="1" applyAlignment="1">
      <alignment horizontal="left" vertical="top" wrapText="1" indent="2"/>
    </xf>
    <xf numFmtId="0" fontId="14" fillId="2" borderId="0" xfId="0" applyFont="1" applyFill="1" applyBorder="1" applyAlignment="1">
      <alignment horizontal="left" vertical="top" wrapText="1" indent="2"/>
    </xf>
    <xf numFmtId="0" fontId="14" fillId="2" borderId="6" xfId="0" applyFont="1" applyFill="1" applyBorder="1" applyAlignment="1">
      <alignment horizontal="left" vertical="top" wrapText="1" indent="2"/>
    </xf>
    <xf numFmtId="0" fontId="14" fillId="2" borderId="5" xfId="1" applyFont="1" applyFill="1" applyBorder="1" applyAlignment="1">
      <alignment horizontal="left" wrapText="1"/>
    </xf>
    <xf numFmtId="0" fontId="14" fillId="2" borderId="0" xfId="1" applyFont="1" applyFill="1" applyBorder="1" applyAlignment="1">
      <alignment horizontal="left" wrapText="1"/>
    </xf>
    <xf numFmtId="0" fontId="14" fillId="2" borderId="6" xfId="1" applyFont="1" applyFill="1" applyBorder="1" applyAlignment="1">
      <alignment horizontal="left" wrapText="1"/>
    </xf>
    <xf numFmtId="0" fontId="14" fillId="2" borderId="7" xfId="1" applyFont="1" applyFill="1" applyBorder="1" applyAlignment="1">
      <alignment horizontal="justify" wrapText="1"/>
    </xf>
    <xf numFmtId="0" fontId="14" fillId="2" borderId="1" xfId="1" applyFont="1" applyFill="1" applyBorder="1" applyAlignment="1">
      <alignment horizontal="justify" wrapText="1"/>
    </xf>
    <xf numFmtId="0" fontId="14" fillId="2" borderId="8" xfId="1" applyFont="1" applyFill="1" applyBorder="1" applyAlignment="1">
      <alignment horizontal="justify"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kalie_dati_2020_12_dar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Aprēķini"/>
      <sheetName val="Mēneša atskaite"/>
      <sheetName val="Publikācijai_LV"/>
      <sheetName val="For_publication_EN"/>
      <sheetName val="Mēneša_atskaite_LV"/>
    </sheetNames>
    <sheetDataSet>
      <sheetData sheetId="0"/>
      <sheetData sheetId="1">
        <row r="6">
          <cell r="C6">
            <v>1116.6171872925649</v>
          </cell>
          <cell r="D6">
            <v>1130.3480220025599</v>
          </cell>
          <cell r="E6">
            <v>917.33508093256557</v>
          </cell>
          <cell r="G6">
            <v>1134.7043919825644</v>
          </cell>
          <cell r="H6">
            <v>1042.022567002565</v>
          </cell>
          <cell r="I6">
            <v>943.88574594256511</v>
          </cell>
          <cell r="K6">
            <v>1263.6396093625642</v>
          </cell>
          <cell r="L6">
            <v>1031.9585759925651</v>
          </cell>
          <cell r="M6">
            <v>975.1837137125699</v>
          </cell>
          <cell r="O6">
            <v>1032.5886630425653</v>
          </cell>
          <cell r="P6">
            <v>1023.356618292565</v>
          </cell>
          <cell r="Q6">
            <v>1225.2003991325637</v>
          </cell>
          <cell r="R6">
            <v>12836.840574690777</v>
          </cell>
        </row>
        <row r="9">
          <cell r="C9">
            <v>1012.3856501111111</v>
          </cell>
          <cell r="D9">
            <v>1034.3016947411113</v>
          </cell>
          <cell r="E9">
            <v>1069.2924737711096</v>
          </cell>
          <cell r="G9">
            <v>1224.9914391911111</v>
          </cell>
          <cell r="H9">
            <v>979.65066840111115</v>
          </cell>
          <cell r="I9">
            <v>1141.6632720511116</v>
          </cell>
          <cell r="K9">
            <v>1133.7487942511104</v>
          </cell>
          <cell r="L9">
            <v>1085.9467771611116</v>
          </cell>
          <cell r="M9">
            <v>1112.8013742011103</v>
          </cell>
          <cell r="O9">
            <v>1280.0404533511123</v>
          </cell>
          <cell r="P9">
            <v>1162.4243141311119</v>
          </cell>
          <cell r="Q9">
            <v>1840.459530111111</v>
          </cell>
          <cell r="R9">
            <v>14077.706441473334</v>
          </cell>
        </row>
        <row r="16">
          <cell r="C16">
            <v>643.1570578055555</v>
          </cell>
          <cell r="D16">
            <v>682.88552163555539</v>
          </cell>
          <cell r="E16">
            <v>531.40673673555602</v>
          </cell>
          <cell r="G16">
            <v>737.00708009555478</v>
          </cell>
          <cell r="H16">
            <v>662.07597457555528</v>
          </cell>
          <cell r="I16">
            <v>558.76239712555537</v>
          </cell>
          <cell r="K16">
            <v>802.04242058555485</v>
          </cell>
          <cell r="L16">
            <v>577.73313021555578</v>
          </cell>
          <cell r="M16">
            <v>545.53962294555572</v>
          </cell>
          <cell r="O16">
            <v>588.10344959555573</v>
          </cell>
          <cell r="P16">
            <v>563.57409541555649</v>
          </cell>
          <cell r="Q16">
            <v>701.62403438555543</v>
          </cell>
          <cell r="R16">
            <v>7593.9115211166645</v>
          </cell>
        </row>
        <row r="20">
          <cell r="C20">
            <v>652.62765675000003</v>
          </cell>
          <cell r="D20">
            <v>631.80056470999887</v>
          </cell>
          <cell r="E20">
            <v>621.95450134999896</v>
          </cell>
          <cell r="G20">
            <v>773.77071310000031</v>
          </cell>
          <cell r="H20">
            <v>586.62642042999983</v>
          </cell>
          <cell r="I20">
            <v>677.25145361000057</v>
          </cell>
          <cell r="K20">
            <v>692.55525426999986</v>
          </cell>
          <cell r="L20">
            <v>657.02128677000098</v>
          </cell>
          <cell r="M20">
            <v>657.30514513999958</v>
          </cell>
          <cell r="O20">
            <v>823.5445055600012</v>
          </cell>
          <cell r="P20">
            <v>676.56237633999979</v>
          </cell>
          <cell r="Q20">
            <v>1226.9884157999986</v>
          </cell>
          <cell r="R20">
            <v>8678.0082938300002</v>
          </cell>
        </row>
        <row r="26">
          <cell r="C26">
            <v>331.77079948700941</v>
          </cell>
          <cell r="D26">
            <v>293.44820248700944</v>
          </cell>
          <cell r="E26">
            <v>256.33516948700941</v>
          </cell>
          <cell r="G26">
            <v>246.75513348700943</v>
          </cell>
          <cell r="H26">
            <v>245.47838348700941</v>
          </cell>
          <cell r="I26">
            <v>288.98417748700945</v>
          </cell>
          <cell r="K26">
            <v>269.93606348700945</v>
          </cell>
          <cell r="L26">
            <v>257.03571748700944</v>
          </cell>
          <cell r="M26">
            <v>264.68042548700942</v>
          </cell>
          <cell r="O26">
            <v>274.15040848700943</v>
          </cell>
          <cell r="P26">
            <v>288.89506000700942</v>
          </cell>
          <cell r="Q26">
            <v>301.33081948700942</v>
          </cell>
        </row>
        <row r="29">
          <cell r="C29">
            <v>223.91430036111109</v>
          </cell>
          <cell r="D29">
            <v>251.07875536111109</v>
          </cell>
          <cell r="E29">
            <v>265.81131136111111</v>
          </cell>
          <cell r="G29">
            <v>266.25029636111111</v>
          </cell>
          <cell r="H29">
            <v>246.17796836111108</v>
          </cell>
          <cell r="I29">
            <v>313.97064736111111</v>
          </cell>
          <cell r="K29">
            <v>277.2915703611111</v>
          </cell>
          <cell r="L29">
            <v>243.2906453611111</v>
          </cell>
          <cell r="M29">
            <v>264.24739236111111</v>
          </cell>
          <cell r="O29">
            <v>297.66690136111112</v>
          </cell>
          <cell r="P29">
            <v>299.41520636111107</v>
          </cell>
          <cell r="Q29">
            <v>420.68125836111108</v>
          </cell>
        </row>
        <row r="33">
          <cell r="D33">
            <v>248.37482180000001</v>
          </cell>
          <cell r="G33">
            <v>250.5444962</v>
          </cell>
          <cell r="H33">
            <v>221.41972037000002</v>
          </cell>
          <cell r="I33">
            <v>230.44823076000003</v>
          </cell>
          <cell r="K33">
            <v>276.77570847999993</v>
          </cell>
          <cell r="L33">
            <v>260.13228602000004</v>
          </cell>
          <cell r="M33">
            <v>257.22573238000001</v>
          </cell>
          <cell r="O33">
            <v>262.81847456000003</v>
          </cell>
          <cell r="P33">
            <v>258.42769091999997</v>
          </cell>
          <cell r="Q33">
            <v>350.05845669000001</v>
          </cell>
        </row>
        <row r="34">
          <cell r="D34">
            <v>229.20223733</v>
          </cell>
          <cell r="G34">
            <v>267.90680473000003</v>
          </cell>
          <cell r="H34">
            <v>217.2254416099999</v>
          </cell>
          <cell r="I34">
            <v>268.17787807999986</v>
          </cell>
          <cell r="K34">
            <v>232.3977931</v>
          </cell>
          <cell r="L34">
            <v>232.00005263999998</v>
          </cell>
          <cell r="M34">
            <v>266.85581147999994</v>
          </cell>
          <cell r="O34">
            <v>234.65530576000003</v>
          </cell>
          <cell r="P34">
            <v>257.57036436000004</v>
          </cell>
          <cell r="Q34">
            <v>282.44628352000018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0"/>
  <sheetViews>
    <sheetView tabSelected="1" workbookViewId="0">
      <selection activeCell="B7" sqref="B7:Q24"/>
    </sheetView>
  </sheetViews>
  <sheetFormatPr defaultRowHeight="15.6" x14ac:dyDescent="0.3"/>
  <cols>
    <col min="1" max="1" width="32.19921875" customWidth="1"/>
    <col min="14" max="14" width="9.3984375" bestFit="1" customWidth="1"/>
  </cols>
  <sheetData>
    <row r="1" spans="1:17" x14ac:dyDescent="0.3">
      <c r="A1" s="1"/>
      <c r="B1" s="2"/>
      <c r="C1" s="2"/>
      <c r="D1" s="2"/>
      <c r="E1" s="2"/>
      <c r="F1" s="2"/>
      <c r="G1" s="2"/>
      <c r="H1" s="2"/>
      <c r="I1" s="2"/>
      <c r="J1" s="2"/>
      <c r="K1" s="2"/>
      <c r="L1" s="2"/>
      <c r="M1" s="2"/>
      <c r="N1" s="2"/>
      <c r="O1" s="3"/>
      <c r="P1" s="3"/>
      <c r="Q1" s="3" t="s">
        <v>0</v>
      </c>
    </row>
    <row r="2" spans="1:17" ht="18.75" customHeight="1" x14ac:dyDescent="0.3">
      <c r="A2" s="32" t="s">
        <v>1</v>
      </c>
      <c r="B2" s="32"/>
      <c r="C2" s="32"/>
      <c r="D2" s="32"/>
      <c r="E2" s="32"/>
      <c r="F2" s="32"/>
      <c r="G2" s="32"/>
      <c r="H2" s="32"/>
      <c r="I2" s="32"/>
      <c r="J2" s="32"/>
      <c r="K2" s="32"/>
      <c r="L2" s="32"/>
      <c r="M2" s="32"/>
      <c r="N2" s="32"/>
      <c r="O2" s="32"/>
      <c r="P2" s="32"/>
      <c r="Q2" s="32"/>
    </row>
    <row r="3" spans="1:17" x14ac:dyDescent="0.3">
      <c r="A3" s="4"/>
      <c r="B3" s="4"/>
      <c r="C3" s="4"/>
      <c r="D3" s="4"/>
      <c r="E3" s="4"/>
      <c r="F3" s="4"/>
      <c r="G3" s="4"/>
      <c r="H3" s="5"/>
      <c r="I3" s="5"/>
      <c r="J3" s="5"/>
      <c r="K3" s="5"/>
      <c r="L3" s="5"/>
      <c r="M3" s="5"/>
      <c r="N3" s="5"/>
      <c r="O3" s="5"/>
      <c r="P3" s="5"/>
      <c r="Q3" s="6" t="s">
        <v>2</v>
      </c>
    </row>
    <row r="4" spans="1:17" x14ac:dyDescent="0.3">
      <c r="A4" s="7"/>
      <c r="B4" s="33" t="s">
        <v>3</v>
      </c>
      <c r="C4" s="33"/>
      <c r="D4" s="33"/>
      <c r="E4" s="33"/>
      <c r="F4" s="33"/>
      <c r="G4" s="33"/>
      <c r="H4" s="33"/>
      <c r="I4" s="33"/>
      <c r="J4" s="33"/>
      <c r="K4" s="33"/>
      <c r="L4" s="33"/>
      <c r="M4" s="33"/>
      <c r="N4" s="33"/>
      <c r="O4" s="33"/>
      <c r="P4" s="33"/>
      <c r="Q4" s="33"/>
    </row>
    <row r="5" spans="1:17" x14ac:dyDescent="0.3">
      <c r="A5" s="8"/>
      <c r="B5" s="9" t="s">
        <v>4</v>
      </c>
      <c r="C5" s="9" t="s">
        <v>5</v>
      </c>
      <c r="D5" s="9" t="s">
        <v>6</v>
      </c>
      <c r="E5" s="9" t="s">
        <v>7</v>
      </c>
      <c r="F5" s="9" t="s">
        <v>8</v>
      </c>
      <c r="G5" s="9" t="s">
        <v>9</v>
      </c>
      <c r="H5" s="9" t="s">
        <v>10</v>
      </c>
      <c r="I5" s="9" t="s">
        <v>11</v>
      </c>
      <c r="J5" s="9" t="s">
        <v>12</v>
      </c>
      <c r="K5" s="9" t="s">
        <v>13</v>
      </c>
      <c r="L5" s="9" t="s">
        <v>14</v>
      </c>
      <c r="M5" s="9" t="s">
        <v>15</v>
      </c>
      <c r="N5" s="9" t="s">
        <v>16</v>
      </c>
      <c r="O5" s="9" t="s">
        <v>17</v>
      </c>
      <c r="P5" s="9" t="s">
        <v>18</v>
      </c>
      <c r="Q5" s="9" t="s">
        <v>19</v>
      </c>
    </row>
    <row r="6" spans="1:17" ht="16.2" x14ac:dyDescent="0.3">
      <c r="A6" s="7" t="s">
        <v>20</v>
      </c>
      <c r="B6" s="10"/>
      <c r="C6" s="10"/>
      <c r="D6" s="10"/>
      <c r="E6" s="10"/>
      <c r="F6" s="10"/>
      <c r="G6" s="10"/>
      <c r="H6" s="10"/>
      <c r="I6" s="10"/>
      <c r="J6" s="10"/>
      <c r="K6" s="10"/>
      <c r="L6" s="11"/>
      <c r="M6" s="11"/>
      <c r="N6" s="11"/>
      <c r="O6" s="11"/>
      <c r="P6" s="11"/>
      <c r="Q6" s="11"/>
    </row>
    <row r="7" spans="1:17" x14ac:dyDescent="0.3">
      <c r="A7" s="12" t="s">
        <v>21</v>
      </c>
      <c r="B7" s="13">
        <f>B8-B9</f>
        <v>104.23153718145386</v>
      </c>
      <c r="C7" s="13">
        <f t="shared" ref="C7:D7" si="0">C8-C9</f>
        <v>96.046327261448596</v>
      </c>
      <c r="D7" s="13">
        <f t="shared" si="0"/>
        <v>-151.95739283854402</v>
      </c>
      <c r="E7" s="13">
        <f>B7+C7+D7</f>
        <v>48.320471604358431</v>
      </c>
      <c r="F7" s="14">
        <f>F8-F9</f>
        <v>-90.28704720854671</v>
      </c>
      <c r="G7" s="13">
        <f>G8-G9</f>
        <v>62.371898601453836</v>
      </c>
      <c r="H7" s="13">
        <f>H8-H9</f>
        <v>-197.77752610854645</v>
      </c>
      <c r="I7" s="15">
        <f>B7+C7+D7+F7+G7+H7</f>
        <v>-177.3722031112809</v>
      </c>
      <c r="J7" s="14">
        <f>J8-J9</f>
        <v>129.89081511145378</v>
      </c>
      <c r="K7" s="14">
        <f>K8-K9</f>
        <v>-53.988201168546539</v>
      </c>
      <c r="L7" s="14">
        <f>L8-L9</f>
        <v>-137.61766048854042</v>
      </c>
      <c r="M7" s="15">
        <f>SUM(I7:L7)</f>
        <v>-239.08724965691408</v>
      </c>
      <c r="N7" s="14">
        <f>N8-N9</f>
        <v>-247.45179030854706</v>
      </c>
      <c r="O7" s="14">
        <f>O8-O9</f>
        <v>-139.06769583854691</v>
      </c>
      <c r="P7" s="14">
        <f>P8-P9</f>
        <v>-615.25913097854732</v>
      </c>
      <c r="Q7" s="15">
        <f>SUM(M7:P7)</f>
        <v>-1240.8658667825553</v>
      </c>
    </row>
    <row r="8" spans="1:17" x14ac:dyDescent="0.3">
      <c r="A8" s="11" t="s">
        <v>22</v>
      </c>
      <c r="B8" s="16">
        <f>[2]Aprēķini!$C$6</f>
        <v>1116.6171872925649</v>
      </c>
      <c r="C8" s="16">
        <f>[2]Aprēķini!$D$6</f>
        <v>1130.3480220025599</v>
      </c>
      <c r="D8" s="16">
        <f>[2]Aprēķini!$E$6</f>
        <v>917.33508093256557</v>
      </c>
      <c r="E8" s="17">
        <f t="shared" ref="E8:E24" si="1">B8+C8+D8</f>
        <v>3164.3002902276903</v>
      </c>
      <c r="F8" s="10">
        <f>[2]Aprēķini!$G$6</f>
        <v>1134.7043919825644</v>
      </c>
      <c r="G8" s="16">
        <f>[2]Aprēķini!$H$6</f>
        <v>1042.022567002565</v>
      </c>
      <c r="H8" s="16">
        <f>[2]Aprēķini!$I$6</f>
        <v>943.88574594256511</v>
      </c>
      <c r="I8" s="18">
        <f t="shared" ref="I8:I24" si="2">B8+C8+D8+F8+G8+H8</f>
        <v>6284.912995155385</v>
      </c>
      <c r="J8" s="10">
        <f>[2]Aprēķini!K6</f>
        <v>1263.6396093625642</v>
      </c>
      <c r="K8" s="10">
        <f>[2]Aprēķini!L6</f>
        <v>1031.9585759925651</v>
      </c>
      <c r="L8" s="10">
        <f>[2]Aprēķini!M6</f>
        <v>975.1837137125699</v>
      </c>
      <c r="M8" s="19">
        <f>SUM(I8:L8)</f>
        <v>9555.6948942230847</v>
      </c>
      <c r="N8" s="10">
        <f>[2]Aprēķini!$O$6</f>
        <v>1032.5886630425653</v>
      </c>
      <c r="O8" s="10">
        <f>[2]Aprēķini!$P$6</f>
        <v>1023.356618292565</v>
      </c>
      <c r="P8" s="20">
        <f>[2]Aprēķini!$Q$6</f>
        <v>1225.2003991325637</v>
      </c>
      <c r="Q8" s="10">
        <f>[2]Aprēķini!$R$6</f>
        <v>12836.840574690777</v>
      </c>
    </row>
    <row r="9" spans="1:17" x14ac:dyDescent="0.3">
      <c r="A9" s="11" t="s">
        <v>23</v>
      </c>
      <c r="B9" s="21">
        <f>[2]Aprēķini!$C$9</f>
        <v>1012.3856501111111</v>
      </c>
      <c r="C9" s="21">
        <f>[2]Aprēķini!$D$9</f>
        <v>1034.3016947411113</v>
      </c>
      <c r="D9" s="21">
        <f>[2]Aprēķini!$E$9</f>
        <v>1069.2924737711096</v>
      </c>
      <c r="E9" s="17">
        <f t="shared" si="1"/>
        <v>3115.979818623332</v>
      </c>
      <c r="F9" s="10">
        <f>[2]Aprēķini!$G$9</f>
        <v>1224.9914391911111</v>
      </c>
      <c r="G9" s="21">
        <f>[2]Aprēķini!$H$9</f>
        <v>979.65066840111115</v>
      </c>
      <c r="H9" s="21">
        <f>[2]Aprēķini!$I$9</f>
        <v>1141.6632720511116</v>
      </c>
      <c r="I9" s="18">
        <f t="shared" si="2"/>
        <v>6462.2851982666652</v>
      </c>
      <c r="J9" s="10">
        <f>[2]Aprēķini!K9</f>
        <v>1133.7487942511104</v>
      </c>
      <c r="K9" s="10">
        <f>[2]Aprēķini!L9</f>
        <v>1085.9467771611116</v>
      </c>
      <c r="L9" s="10">
        <f>[2]Aprēķini!M9</f>
        <v>1112.8013742011103</v>
      </c>
      <c r="M9" s="19">
        <f>SUM(I9:L9)</f>
        <v>9794.7821438799983</v>
      </c>
      <c r="N9" s="10">
        <f>[2]Aprēķini!$O$9</f>
        <v>1280.0404533511123</v>
      </c>
      <c r="O9" s="10">
        <f>[2]Aprēķini!$P$9</f>
        <v>1162.4243141311119</v>
      </c>
      <c r="P9" s="20">
        <f>[2]Aprēķini!$Q$9</f>
        <v>1840.459530111111</v>
      </c>
      <c r="Q9" s="10">
        <f>[2]Aprēķini!$R$9</f>
        <v>14077.706441473334</v>
      </c>
    </row>
    <row r="10" spans="1:17" x14ac:dyDescent="0.3">
      <c r="A10" s="11"/>
      <c r="B10" s="21"/>
      <c r="C10" s="19"/>
      <c r="D10" s="21"/>
      <c r="E10" s="13"/>
      <c r="F10" s="11"/>
      <c r="G10" s="21"/>
      <c r="H10" s="11"/>
      <c r="I10" s="15"/>
      <c r="J10" s="11"/>
      <c r="K10" s="11"/>
      <c r="L10" s="11"/>
      <c r="M10" s="11"/>
      <c r="N10" s="11"/>
      <c r="O10" s="11"/>
      <c r="P10" s="11"/>
      <c r="Q10" s="11"/>
    </row>
    <row r="11" spans="1:17" ht="16.2" x14ac:dyDescent="0.3">
      <c r="A11" s="7" t="s">
        <v>24</v>
      </c>
      <c r="B11" s="19"/>
      <c r="C11" s="19"/>
      <c r="D11" s="19"/>
      <c r="E11" s="13"/>
      <c r="F11" s="11"/>
      <c r="G11" s="19"/>
      <c r="H11" s="11"/>
      <c r="I11" s="15"/>
      <c r="J11" s="11"/>
      <c r="K11" s="11"/>
      <c r="L11" s="11"/>
      <c r="M11" s="11"/>
      <c r="N11" s="11"/>
      <c r="O11" s="11"/>
      <c r="P11" s="11"/>
      <c r="Q11" s="11"/>
    </row>
    <row r="12" spans="1:17" x14ac:dyDescent="0.3">
      <c r="A12" s="12" t="s">
        <v>21</v>
      </c>
      <c r="B12" s="13">
        <f>B13-B14</f>
        <v>-9.4705989444445322</v>
      </c>
      <c r="C12" s="13">
        <f>C13-C14</f>
        <v>51.084956925556526</v>
      </c>
      <c r="D12" s="13">
        <f t="shared" ref="D12:H12" si="3">D13-D14</f>
        <v>-90.54776461444294</v>
      </c>
      <c r="E12" s="13">
        <f t="shared" si="1"/>
        <v>-48.933406633330947</v>
      </c>
      <c r="F12" s="13">
        <f t="shared" si="3"/>
        <v>-36.763633004445524</v>
      </c>
      <c r="G12" s="13">
        <f t="shared" si="3"/>
        <v>75.449554145555453</v>
      </c>
      <c r="H12" s="13">
        <f t="shared" si="3"/>
        <v>-118.4890564844452</v>
      </c>
      <c r="I12" s="15">
        <f t="shared" si="2"/>
        <v>-128.73654197666622</v>
      </c>
      <c r="J12" s="14">
        <f>J13-J14</f>
        <v>109.48716631555499</v>
      </c>
      <c r="K12" s="14">
        <f>K13-K14</f>
        <v>-79.288156554445209</v>
      </c>
      <c r="L12" s="14">
        <f>L13-L14</f>
        <v>-111.76552219444386</v>
      </c>
      <c r="M12" s="15">
        <f>SUM(I12:L12)</f>
        <v>-210.3030544100003</v>
      </c>
      <c r="N12" s="14">
        <f>N13-N14</f>
        <v>-235.44105596444547</v>
      </c>
      <c r="O12" s="14">
        <f>O13-O14</f>
        <v>-112.9882809244433</v>
      </c>
      <c r="P12" s="22">
        <f>P13-P14</f>
        <v>-525.36438141444319</v>
      </c>
      <c r="Q12" s="14">
        <f>Q13-Q14</f>
        <v>-1084.0967727133357</v>
      </c>
    </row>
    <row r="13" spans="1:17" x14ac:dyDescent="0.3">
      <c r="A13" s="11" t="s">
        <v>22</v>
      </c>
      <c r="B13" s="16">
        <f>[2]Aprēķini!$C$16</f>
        <v>643.1570578055555</v>
      </c>
      <c r="C13" s="16">
        <f>[2]Aprēķini!$D$16</f>
        <v>682.88552163555539</v>
      </c>
      <c r="D13" s="16">
        <f>[2]Aprēķini!$E$16</f>
        <v>531.40673673555602</v>
      </c>
      <c r="E13" s="17">
        <f t="shared" si="1"/>
        <v>1857.4493161766668</v>
      </c>
      <c r="F13" s="10">
        <f>[2]Aprēķini!$G$16</f>
        <v>737.00708009555478</v>
      </c>
      <c r="G13" s="16">
        <f>[2]Aprēķini!$H$16</f>
        <v>662.07597457555528</v>
      </c>
      <c r="H13" s="16">
        <f>[2]Aprēķini!$I$16</f>
        <v>558.76239712555537</v>
      </c>
      <c r="I13" s="18">
        <f t="shared" si="2"/>
        <v>3815.294767973332</v>
      </c>
      <c r="J13" s="10">
        <f>[2]Aprēķini!K16</f>
        <v>802.04242058555485</v>
      </c>
      <c r="K13" s="10">
        <f>[2]Aprēķini!L16</f>
        <v>577.73313021555578</v>
      </c>
      <c r="L13" s="10">
        <f>[2]Aprēķini!M16</f>
        <v>545.53962294555572</v>
      </c>
      <c r="M13" s="19">
        <f t="shared" ref="M13:M14" si="4">SUM(I13:L13)</f>
        <v>5740.6099417199976</v>
      </c>
      <c r="N13" s="10">
        <f>[2]Aprēķini!$O$16</f>
        <v>588.10344959555573</v>
      </c>
      <c r="O13" s="10">
        <f>[2]Aprēķini!$P$16</f>
        <v>563.57409541555649</v>
      </c>
      <c r="P13" s="20">
        <f>[2]Aprēķini!$Q$16</f>
        <v>701.62403438555543</v>
      </c>
      <c r="Q13" s="10">
        <f>[2]Aprēķini!$R$16</f>
        <v>7593.9115211166645</v>
      </c>
    </row>
    <row r="14" spans="1:17" x14ac:dyDescent="0.3">
      <c r="A14" s="11" t="s">
        <v>23</v>
      </c>
      <c r="B14" s="16">
        <f>[2]Aprēķini!$C$20</f>
        <v>652.62765675000003</v>
      </c>
      <c r="C14" s="16">
        <f>[2]Aprēķini!$D$20</f>
        <v>631.80056470999887</v>
      </c>
      <c r="D14" s="16">
        <f>[2]Aprēķini!$E$20</f>
        <v>621.95450134999896</v>
      </c>
      <c r="E14" s="17">
        <f t="shared" si="1"/>
        <v>1906.3827228099979</v>
      </c>
      <c r="F14" s="10">
        <f>[2]Aprēķini!$G$20</f>
        <v>773.77071310000031</v>
      </c>
      <c r="G14" s="16">
        <f>[2]Aprēķini!$H$20</f>
        <v>586.62642042999983</v>
      </c>
      <c r="H14" s="16">
        <f>[2]Aprēķini!$I$20</f>
        <v>677.25145361000057</v>
      </c>
      <c r="I14" s="18">
        <f t="shared" si="2"/>
        <v>3944.031309949999</v>
      </c>
      <c r="J14" s="10">
        <f>[2]Aprēķini!K20</f>
        <v>692.55525426999986</v>
      </c>
      <c r="K14" s="10">
        <f>[2]Aprēķini!L20</f>
        <v>657.02128677000098</v>
      </c>
      <c r="L14" s="10">
        <f>[2]Aprēķini!M20</f>
        <v>657.30514513999958</v>
      </c>
      <c r="M14" s="19">
        <f t="shared" si="4"/>
        <v>5950.9129961299996</v>
      </c>
      <c r="N14" s="10">
        <f>[2]Aprēķini!$O$20</f>
        <v>823.5445055600012</v>
      </c>
      <c r="O14" s="10">
        <f>[2]Aprēķini!$P$20</f>
        <v>676.56237633999979</v>
      </c>
      <c r="P14" s="20">
        <f>[2]Aprēķini!$Q$20</f>
        <v>1226.9884157999986</v>
      </c>
      <c r="Q14" s="10">
        <f>[2]Aprēķini!$R$20</f>
        <v>8678.0082938300002</v>
      </c>
    </row>
    <row r="15" spans="1:17" x14ac:dyDescent="0.3">
      <c r="A15" s="11"/>
      <c r="B15" s="19"/>
      <c r="C15" s="23"/>
      <c r="D15" s="19"/>
      <c r="E15" s="13"/>
      <c r="F15" s="11"/>
      <c r="G15" s="19"/>
      <c r="H15" s="11"/>
      <c r="I15" s="15"/>
      <c r="J15" s="11"/>
      <c r="K15" s="11"/>
      <c r="L15" s="11"/>
      <c r="M15" s="11"/>
      <c r="N15" s="11"/>
      <c r="O15" s="11"/>
      <c r="P15" s="11"/>
      <c r="Q15" s="11"/>
    </row>
    <row r="16" spans="1:17" ht="16.2" x14ac:dyDescent="0.3">
      <c r="A16" s="24" t="s">
        <v>25</v>
      </c>
      <c r="B16" s="19"/>
      <c r="C16" s="23"/>
      <c r="D16" s="19"/>
      <c r="E16" s="13"/>
      <c r="F16" s="11"/>
      <c r="G16" s="19"/>
      <c r="H16" s="11"/>
      <c r="I16" s="15"/>
      <c r="J16" s="11"/>
      <c r="K16" s="11"/>
      <c r="L16" s="11"/>
      <c r="M16" s="11"/>
      <c r="N16" s="11"/>
      <c r="O16" s="11"/>
      <c r="P16" s="11"/>
      <c r="Q16" s="11"/>
    </row>
    <row r="17" spans="1:17" x14ac:dyDescent="0.3">
      <c r="A17" s="12" t="s">
        <v>21</v>
      </c>
      <c r="B17" s="13">
        <f>B18-B19</f>
        <v>107.85649912589832</v>
      </c>
      <c r="C17" s="13">
        <f t="shared" ref="C17:H17" si="5">C18-C19</f>
        <v>42.369447125898347</v>
      </c>
      <c r="D17" s="13">
        <f t="shared" si="5"/>
        <v>-9.4761418741016996</v>
      </c>
      <c r="E17" s="13">
        <f t="shared" si="1"/>
        <v>140.74980437769497</v>
      </c>
      <c r="F17" s="13">
        <f t="shared" si="5"/>
        <v>-19.49516287410168</v>
      </c>
      <c r="G17" s="13">
        <f t="shared" si="5"/>
        <v>-0.69958487410167436</v>
      </c>
      <c r="H17" s="13">
        <f t="shared" si="5"/>
        <v>-24.986469874101658</v>
      </c>
      <c r="I17" s="15">
        <f t="shared" si="2"/>
        <v>95.568586755389958</v>
      </c>
      <c r="J17" s="14">
        <f>J18-J19</f>
        <v>-7.3555068741016498</v>
      </c>
      <c r="K17" s="14">
        <f>K18-K19</f>
        <v>13.745072125898332</v>
      </c>
      <c r="L17" s="14">
        <f>L18-L19</f>
        <v>0.43303312589830512</v>
      </c>
      <c r="M17" s="15">
        <f>SUM(I17:L17)</f>
        <v>102.39118513308495</v>
      </c>
      <c r="N17" s="14">
        <f>N18-N19</f>
        <v>-23.516492874101687</v>
      </c>
      <c r="O17" s="14">
        <f>O18-O19</f>
        <v>-10.520146354101655</v>
      </c>
      <c r="P17" s="14">
        <f>P18-P19</f>
        <v>-119.35043887410166</v>
      </c>
      <c r="Q17" s="15">
        <f>SUM(M17:P17)</f>
        <v>-50.995892969220051</v>
      </c>
    </row>
    <row r="18" spans="1:17" x14ac:dyDescent="0.3">
      <c r="A18" s="11" t="s">
        <v>22</v>
      </c>
      <c r="B18" s="16">
        <f>[2]Aprēķini!$C$26</f>
        <v>331.77079948700941</v>
      </c>
      <c r="C18" s="16">
        <f>[2]Aprēķini!$D$26</f>
        <v>293.44820248700944</v>
      </c>
      <c r="D18" s="16">
        <f>[2]Aprēķini!$E$26</f>
        <v>256.33516948700941</v>
      </c>
      <c r="E18" s="17">
        <f t="shared" si="1"/>
        <v>881.55417146102832</v>
      </c>
      <c r="F18" s="10">
        <f>[2]Aprēķini!$G$26</f>
        <v>246.75513348700943</v>
      </c>
      <c r="G18" s="16">
        <f>[2]Aprēķini!$H$26</f>
        <v>245.47838348700941</v>
      </c>
      <c r="H18" s="16">
        <f>[2]Aprēķini!$I$26</f>
        <v>288.98417748700945</v>
      </c>
      <c r="I18" s="18">
        <f t="shared" si="2"/>
        <v>1662.7718659220566</v>
      </c>
      <c r="J18" s="10">
        <f>[2]Aprēķini!K26</f>
        <v>269.93606348700945</v>
      </c>
      <c r="K18" s="10">
        <f>[2]Aprēķini!L26</f>
        <v>257.03571748700944</v>
      </c>
      <c r="L18" s="10">
        <f>[2]Aprēķini!M26</f>
        <v>264.68042548700942</v>
      </c>
      <c r="M18" s="19">
        <f t="shared" ref="M18:M19" si="6">SUM(I18:L18)</f>
        <v>2454.4240723830849</v>
      </c>
      <c r="N18" s="10">
        <f>[2]Aprēķini!$O$26</f>
        <v>274.15040848700943</v>
      </c>
      <c r="O18" s="10">
        <f>[2]Aprēķini!$P$26</f>
        <v>288.89506000700942</v>
      </c>
      <c r="P18" s="25">
        <f>[2]Aprēķini!$Q$26</f>
        <v>301.33081948700942</v>
      </c>
      <c r="Q18" s="19">
        <f>SUM(M18:P18)</f>
        <v>3318.8003603641127</v>
      </c>
    </row>
    <row r="19" spans="1:17" x14ac:dyDescent="0.3">
      <c r="A19" s="11" t="s">
        <v>23</v>
      </c>
      <c r="B19" s="16">
        <f>[2]Aprēķini!$C$29</f>
        <v>223.91430036111109</v>
      </c>
      <c r="C19" s="16">
        <f>[2]Aprēķini!$D$29</f>
        <v>251.07875536111109</v>
      </c>
      <c r="D19" s="16">
        <f>[2]Aprēķini!$E$29</f>
        <v>265.81131136111111</v>
      </c>
      <c r="E19" s="17">
        <f t="shared" si="1"/>
        <v>740.80436708333332</v>
      </c>
      <c r="F19" s="10">
        <f>[2]Aprēķini!$G$29</f>
        <v>266.25029636111111</v>
      </c>
      <c r="G19" s="16">
        <f>[2]Aprēķini!$H$29</f>
        <v>246.17796836111108</v>
      </c>
      <c r="H19" s="16">
        <f>[2]Aprēķini!$I$29</f>
        <v>313.97064736111111</v>
      </c>
      <c r="I19" s="18">
        <f t="shared" si="2"/>
        <v>1567.2032791666668</v>
      </c>
      <c r="J19" s="10">
        <f>[2]Aprēķini!K29</f>
        <v>277.2915703611111</v>
      </c>
      <c r="K19" s="10">
        <f>[2]Aprēķini!L29</f>
        <v>243.2906453611111</v>
      </c>
      <c r="L19" s="10">
        <f>[2]Aprēķini!M29</f>
        <v>264.24739236111111</v>
      </c>
      <c r="M19" s="19">
        <f t="shared" si="6"/>
        <v>2352.0328872499999</v>
      </c>
      <c r="N19" s="10">
        <f>[2]Aprēķini!$O$29</f>
        <v>297.66690136111112</v>
      </c>
      <c r="O19" s="10">
        <f>[2]Aprēķini!$P$29</f>
        <v>299.41520636111107</v>
      </c>
      <c r="P19" s="10">
        <f>[2]Aprēķini!$Q$29</f>
        <v>420.68125836111108</v>
      </c>
      <c r="Q19" s="19">
        <f>SUM(M19:P19)</f>
        <v>3369.796253333333</v>
      </c>
    </row>
    <row r="20" spans="1:17" x14ac:dyDescent="0.3">
      <c r="A20" s="11"/>
      <c r="B20" s="19"/>
      <c r="C20" s="19"/>
      <c r="D20" s="19"/>
      <c r="E20" s="13"/>
      <c r="F20" s="11"/>
      <c r="G20" s="19"/>
      <c r="H20" s="11"/>
      <c r="I20" s="15"/>
      <c r="J20" s="11"/>
      <c r="K20" s="11"/>
      <c r="L20" s="11"/>
      <c r="M20" s="11"/>
      <c r="N20" s="11"/>
      <c r="O20" s="11"/>
      <c r="P20" s="11"/>
      <c r="Q20" s="11"/>
    </row>
    <row r="21" spans="1:17" x14ac:dyDescent="0.3">
      <c r="A21" s="24" t="s">
        <v>26</v>
      </c>
      <c r="B21" s="19"/>
      <c r="C21" s="19"/>
      <c r="D21" s="19"/>
      <c r="E21" s="13"/>
      <c r="F21" s="11"/>
      <c r="G21" s="19"/>
      <c r="H21" s="11"/>
      <c r="I21" s="15"/>
      <c r="J21" s="11"/>
      <c r="K21" s="11"/>
      <c r="L21" s="11"/>
      <c r="M21" s="11"/>
      <c r="N21" s="11"/>
      <c r="O21" s="11"/>
      <c r="P21" s="11"/>
      <c r="Q21" s="11"/>
    </row>
    <row r="22" spans="1:17" x14ac:dyDescent="0.3">
      <c r="A22" s="12" t="s">
        <v>21</v>
      </c>
      <c r="B22" s="13">
        <f>B23-B24</f>
        <v>22.494115999999991</v>
      </c>
      <c r="C22" s="13">
        <f t="shared" ref="C22:H22" si="7">C23-C24</f>
        <v>19.172584470000004</v>
      </c>
      <c r="D22" s="13">
        <f t="shared" si="7"/>
        <v>-35.370507350000054</v>
      </c>
      <c r="E22" s="13">
        <f t="shared" si="1"/>
        <v>6.2961931199999412</v>
      </c>
      <c r="F22" s="13">
        <f t="shared" si="7"/>
        <v>-17.362308530000035</v>
      </c>
      <c r="G22" s="13">
        <f t="shared" si="7"/>
        <v>4.1942787600001168</v>
      </c>
      <c r="H22" s="13">
        <f t="shared" si="7"/>
        <v>-37.729647319999827</v>
      </c>
      <c r="I22" s="15">
        <f t="shared" si="2"/>
        <v>-44.601483969999805</v>
      </c>
      <c r="J22" s="14">
        <f>J23-J24</f>
        <v>44.377915379999934</v>
      </c>
      <c r="K22" s="14">
        <f>K23-K24</f>
        <v>28.132233380000059</v>
      </c>
      <c r="L22" s="14">
        <f>L23-L24</f>
        <v>-9.6300790999999322</v>
      </c>
      <c r="M22" s="15">
        <f>SUM(I22:L22)</f>
        <v>18.278585690000256</v>
      </c>
      <c r="N22" s="14">
        <f>N23-N24</f>
        <v>28.163168799999994</v>
      </c>
      <c r="O22" s="14">
        <f>O23-O24</f>
        <v>0.85732655999993312</v>
      </c>
      <c r="P22" s="14">
        <f>P23-P24</f>
        <v>67.612173169999835</v>
      </c>
      <c r="Q22" s="15">
        <f>SUM(M22:P22)</f>
        <v>114.91125422000002</v>
      </c>
    </row>
    <row r="23" spans="1:17" x14ac:dyDescent="0.3">
      <c r="A23" s="11" t="s">
        <v>22</v>
      </c>
      <c r="B23" s="16">
        <v>258.27556099999998</v>
      </c>
      <c r="C23" s="16">
        <f>[2]Aprēķini!$D$33</f>
        <v>248.37482180000001</v>
      </c>
      <c r="D23" s="16">
        <v>233.05552470999996</v>
      </c>
      <c r="E23" s="17">
        <f t="shared" si="1"/>
        <v>739.70590750999997</v>
      </c>
      <c r="F23" s="10">
        <f>[2]Aprēķini!$G$33</f>
        <v>250.5444962</v>
      </c>
      <c r="G23" s="16">
        <f>[2]Aprēķini!$H$33</f>
        <v>221.41972037000002</v>
      </c>
      <c r="H23" s="16">
        <f>[2]Aprēķini!$I$33</f>
        <v>230.44823076000003</v>
      </c>
      <c r="I23" s="18">
        <f t="shared" si="2"/>
        <v>1442.1183548400002</v>
      </c>
      <c r="J23" s="10">
        <f>[2]Aprēķini!K33</f>
        <v>276.77570847999993</v>
      </c>
      <c r="K23" s="10">
        <f>[2]Aprēķini!L33</f>
        <v>260.13228602000004</v>
      </c>
      <c r="L23" s="10">
        <f>[2]Aprēķini!M33</f>
        <v>257.22573238000001</v>
      </c>
      <c r="M23" s="19">
        <f t="shared" ref="M23:M24" si="8">SUM(I23:L23)</f>
        <v>2236.2520817200002</v>
      </c>
      <c r="N23" s="10">
        <f>[2]Aprēķini!$O$33</f>
        <v>262.81847456000003</v>
      </c>
      <c r="O23" s="10">
        <f>[2]Aprēķini!$P$33</f>
        <v>258.42769091999997</v>
      </c>
      <c r="P23" s="10">
        <f>[2]Aprēķini!$Q$33</f>
        <v>350.05845669000001</v>
      </c>
      <c r="Q23" s="19">
        <f>SUM(M23:P23)</f>
        <v>3107.5567038900003</v>
      </c>
    </row>
    <row r="24" spans="1:17" x14ac:dyDescent="0.3">
      <c r="A24" s="11" t="s">
        <v>23</v>
      </c>
      <c r="B24" s="16">
        <v>235.78144499999999</v>
      </c>
      <c r="C24" s="16">
        <f>[2]Aprēķini!$D$34</f>
        <v>229.20223733</v>
      </c>
      <c r="D24" s="16">
        <v>268.42603206000001</v>
      </c>
      <c r="E24" s="17">
        <f t="shared" si="1"/>
        <v>733.40971438999998</v>
      </c>
      <c r="F24" s="10">
        <f>[2]Aprēķini!$G$34</f>
        <v>267.90680473000003</v>
      </c>
      <c r="G24" s="16">
        <f>[2]Aprēķini!$H$34</f>
        <v>217.2254416099999</v>
      </c>
      <c r="H24" s="16">
        <f>[2]Aprēķini!$I$34</f>
        <v>268.17787807999986</v>
      </c>
      <c r="I24" s="18">
        <f t="shared" si="2"/>
        <v>1486.7198388099998</v>
      </c>
      <c r="J24" s="10">
        <f>[2]Aprēķini!K34</f>
        <v>232.3977931</v>
      </c>
      <c r="K24" s="10">
        <f>[2]Aprēķini!L34</f>
        <v>232.00005263999998</v>
      </c>
      <c r="L24" s="10">
        <f>[2]Aprēķini!M34</f>
        <v>266.85581147999994</v>
      </c>
      <c r="M24" s="19">
        <f t="shared" si="8"/>
        <v>2217.9734960299998</v>
      </c>
      <c r="N24" s="10">
        <f>[2]Aprēķini!$O$34</f>
        <v>234.65530576000003</v>
      </c>
      <c r="O24" s="10">
        <f>[2]Aprēķini!$P$34</f>
        <v>257.57036436000004</v>
      </c>
      <c r="P24" s="10">
        <f>[2]Aprēķini!$Q$34</f>
        <v>282.44628352000018</v>
      </c>
      <c r="Q24" s="19">
        <f>SUM(M24:P24)</f>
        <v>2992.6454496699998</v>
      </c>
    </row>
    <row r="25" spans="1:17" x14ac:dyDescent="0.3">
      <c r="A25" s="11"/>
      <c r="B25" s="26"/>
      <c r="C25" s="26"/>
      <c r="D25" s="26"/>
      <c r="E25" s="26"/>
      <c r="F25" s="26"/>
      <c r="G25" s="26"/>
      <c r="H25" s="26"/>
      <c r="I25" s="26"/>
      <c r="J25" s="26"/>
      <c r="K25" s="26"/>
      <c r="L25" s="26"/>
      <c r="M25" s="26"/>
      <c r="N25" s="26"/>
      <c r="O25" s="26"/>
      <c r="P25" s="26"/>
      <c r="Q25" s="26"/>
    </row>
    <row r="26" spans="1:17" ht="16.2" x14ac:dyDescent="0.3">
      <c r="A26" s="27" t="s">
        <v>27</v>
      </c>
      <c r="B26" s="28"/>
      <c r="C26" s="28"/>
      <c r="D26" s="28"/>
      <c r="E26" s="28"/>
      <c r="F26" s="28"/>
      <c r="G26" s="28"/>
      <c r="H26" s="28"/>
      <c r="I26" s="28"/>
      <c r="J26" s="28"/>
      <c r="K26" s="28"/>
      <c r="L26" s="28"/>
      <c r="M26" s="28"/>
      <c r="N26" s="28"/>
      <c r="O26" s="28"/>
      <c r="P26" s="28"/>
      <c r="Q26" s="29"/>
    </row>
    <row r="27" spans="1:17" ht="42.6" customHeight="1" x14ac:dyDescent="0.3">
      <c r="A27" s="34" t="s">
        <v>28</v>
      </c>
      <c r="B27" s="35"/>
      <c r="C27" s="35"/>
      <c r="D27" s="35"/>
      <c r="E27" s="35"/>
      <c r="F27" s="35"/>
      <c r="G27" s="35"/>
      <c r="H27" s="35"/>
      <c r="I27" s="35"/>
      <c r="J27" s="35"/>
      <c r="K27" s="35"/>
      <c r="L27" s="35"/>
      <c r="M27" s="35"/>
      <c r="N27" s="35"/>
      <c r="O27" s="35"/>
      <c r="P27" s="35"/>
      <c r="Q27" s="36"/>
    </row>
    <row r="28" spans="1:17" ht="31.8" customHeight="1" x14ac:dyDescent="0.3">
      <c r="A28" s="37" t="s">
        <v>29</v>
      </c>
      <c r="B28" s="38"/>
      <c r="C28" s="38"/>
      <c r="D28" s="38"/>
      <c r="E28" s="38"/>
      <c r="F28" s="38"/>
      <c r="G28" s="38"/>
      <c r="H28" s="38"/>
      <c r="I28" s="38"/>
      <c r="J28" s="38"/>
      <c r="K28" s="38"/>
      <c r="L28" s="38"/>
      <c r="M28" s="38"/>
      <c r="N28" s="38"/>
      <c r="O28" s="38"/>
      <c r="P28" s="38"/>
      <c r="Q28" s="39"/>
    </row>
    <row r="29" spans="1:17" x14ac:dyDescent="0.3">
      <c r="A29" s="30"/>
      <c r="B29" s="11"/>
      <c r="C29" s="11"/>
      <c r="D29" s="11"/>
      <c r="E29" s="11"/>
      <c r="F29" s="11"/>
      <c r="G29" s="11"/>
      <c r="H29" s="11"/>
      <c r="I29" s="11"/>
      <c r="J29" s="11"/>
      <c r="K29" s="11"/>
      <c r="L29" s="11"/>
      <c r="M29" s="11"/>
      <c r="N29" s="11"/>
      <c r="O29" s="11"/>
      <c r="P29" s="11"/>
      <c r="Q29" s="31"/>
    </row>
    <row r="30" spans="1:17" ht="15.75" customHeight="1" x14ac:dyDescent="0.3">
      <c r="A30" s="40" t="s">
        <v>30</v>
      </c>
      <c r="B30" s="41"/>
      <c r="C30" s="41"/>
      <c r="D30" s="41"/>
      <c r="E30" s="41"/>
      <c r="F30" s="41"/>
      <c r="G30" s="41"/>
      <c r="H30" s="41"/>
      <c r="I30" s="41"/>
      <c r="J30" s="41"/>
      <c r="K30" s="41"/>
      <c r="L30" s="41"/>
      <c r="M30" s="41"/>
      <c r="N30" s="41"/>
      <c r="O30" s="41"/>
      <c r="P30" s="41"/>
      <c r="Q30" s="42"/>
    </row>
  </sheetData>
  <sheetProtection algorithmName="SHA-512" hashValue="lj6fkq8aPjdwURNr6yPPI0SZdflGE8nAbtlBE6cpMQ/lfLg4f8jbFiGGZlLnIWQ3N3ckgYnj/BsXMYNJLcLNvQ==" saltValue="BwYhe+oRXJPsJvKKNSku4A==" spinCount="100000" sheet="1" objects="1" scenarios="1"/>
  <mergeCells count="5">
    <mergeCell ref="A2:Q2"/>
    <mergeCell ref="B4:Q4"/>
    <mergeCell ref="A27:Q27"/>
    <mergeCell ref="A28:Q28"/>
    <mergeCell ref="A30:Q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Publikācijai_LV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2021-02-01T13:47:05Z</dcterms:created>
  <dcterms:modified xsi:type="dcterms:W3CDTF">2021-02-01T13:49:23Z</dcterms:modified>
</cp:coreProperties>
</file>