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120" yWindow="-120" windowWidth="29040" windowHeight="15840" tabRatio="714"/>
  </bookViews>
  <sheets>
    <sheet name="ATBALSTA APJOMS" sheetId="13" r:id="rId1"/>
    <sheet name="grafiks dinamika" sheetId="16" state="hidden" r:id="rId2"/>
    <sheet name="grafiks_" sheetId="15" state="hidden" r:id="rId3"/>
    <sheet name="izpildes dati" sheetId="17" state="hidden" r:id="rId4"/>
    <sheet name="pivot" sheetId="18" state="hidden" r:id="rId5"/>
  </sheets>
  <definedNames>
    <definedName name="_xlnm._FilterDatabase" localSheetId="3" hidden="1">'izpildes dati'!$A$1:$D$169</definedName>
    <definedName name="_xlcn.WorksheetConnection_grafiksdinamikaR5R91" hidden="1">'grafiks dinamika'!$R$5:$R$9</definedName>
    <definedName name="_xlnm.Print_Area" localSheetId="0">'ATBALSTA APJOMS'!$A$1:$F$48</definedName>
    <definedName name="Slicer_Pasākuma_nosaukums">#N/A</definedName>
  </definedNames>
  <calcPr calcId="162913"/>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grafiks dinamika!$R$5:$R$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7" i="17" l="1"/>
  <c r="D168" i="17"/>
  <c r="D169" i="17"/>
  <c r="D143" i="17"/>
  <c r="D144" i="17"/>
  <c r="D119" i="17"/>
  <c r="D120" i="17"/>
  <c r="D121" i="17"/>
  <c r="D97" i="17"/>
  <c r="D95" i="17"/>
  <c r="D96" i="17"/>
  <c r="D71" i="17"/>
  <c r="D72" i="17"/>
  <c r="D73" i="17"/>
  <c r="D48" i="17"/>
  <c r="D49" i="17"/>
  <c r="D25" i="17"/>
  <c r="D24" i="17"/>
  <c r="D23" i="17"/>
  <c r="D20" i="13" l="1"/>
  <c r="D164" i="17" l="1"/>
  <c r="D165" i="17"/>
  <c r="D166" i="17"/>
  <c r="D145" i="17"/>
  <c r="D22" i="17"/>
  <c r="E10" i="15"/>
  <c r="E8" i="15"/>
  <c r="E7" i="15"/>
  <c r="E6" i="15"/>
  <c r="E5" i="15"/>
  <c r="E6" i="13"/>
  <c r="X10" i="16"/>
  <c r="X18" i="16"/>
  <c r="X17" i="16"/>
  <c r="X16" i="16"/>
  <c r="X15" i="16"/>
  <c r="X14" i="16"/>
  <c r="E20" i="13" l="1"/>
  <c r="D11" i="17" l="1"/>
  <c r="D47" i="17" l="1"/>
  <c r="D46" i="17"/>
  <c r="W15" i="16" l="1"/>
  <c r="D6" i="13" l="1"/>
  <c r="W10" i="16" l="1"/>
  <c r="V10" i="16"/>
  <c r="W14" i="16"/>
  <c r="U14" i="16"/>
  <c r="W18" i="16"/>
  <c r="W17" i="16"/>
  <c r="W16" i="16"/>
  <c r="V15" i="16"/>
  <c r="D142" i="17"/>
  <c r="D118" i="17"/>
  <c r="D94" i="17"/>
  <c r="D70" i="17"/>
  <c r="V14" i="16" l="1"/>
  <c r="V18" i="16"/>
  <c r="V17" i="16"/>
  <c r="V16" i="16"/>
  <c r="D21" i="17" l="1"/>
  <c r="D163" i="17"/>
  <c r="D162" i="17"/>
  <c r="D161" i="17"/>
  <c r="D160" i="17"/>
  <c r="D159" i="17"/>
  <c r="D141" i="17"/>
  <c r="D117" i="17"/>
  <c r="D93" i="17"/>
  <c r="D69" i="17"/>
  <c r="D45" i="17"/>
  <c r="U18" i="16"/>
  <c r="U17" i="16"/>
  <c r="U16" i="16"/>
  <c r="U15" i="16"/>
  <c r="U10" i="16"/>
  <c r="D140" i="17" l="1"/>
  <c r="D116" i="17"/>
  <c r="D92" i="17"/>
  <c r="D68" i="17"/>
  <c r="D20" i="17"/>
  <c r="D44" i="17"/>
  <c r="T18" i="16" l="1"/>
  <c r="T17" i="16"/>
  <c r="T16" i="16"/>
  <c r="T15" i="16"/>
  <c r="D158" i="17" l="1"/>
  <c r="D157" i="17"/>
  <c r="D156" i="17"/>
  <c r="D155" i="17"/>
  <c r="D154" i="17"/>
  <c r="D153" i="17"/>
  <c r="D152" i="17"/>
  <c r="D151" i="17"/>
  <c r="D150" i="17"/>
  <c r="D149" i="17"/>
  <c r="D148" i="17"/>
  <c r="D147" i="17"/>
  <c r="D139" i="17"/>
  <c r="D138" i="17"/>
  <c r="D137" i="17"/>
  <c r="D136" i="17"/>
  <c r="D135" i="17"/>
  <c r="D134" i="17"/>
  <c r="D133" i="17"/>
  <c r="D132" i="17"/>
  <c r="D131" i="17"/>
  <c r="D130" i="17"/>
  <c r="D129" i="17"/>
  <c r="D128" i="17"/>
  <c r="D127" i="17"/>
  <c r="D126" i="17"/>
  <c r="D125" i="17"/>
  <c r="D124" i="17"/>
  <c r="D123" i="17"/>
  <c r="D115" i="17"/>
  <c r="D114" i="17"/>
  <c r="D113" i="17"/>
  <c r="D112" i="17"/>
  <c r="D111" i="17"/>
  <c r="D110" i="17"/>
  <c r="D109" i="17"/>
  <c r="D108" i="17"/>
  <c r="D107" i="17"/>
  <c r="D106" i="17"/>
  <c r="D105" i="17"/>
  <c r="D104" i="17"/>
  <c r="D103" i="17"/>
  <c r="D102" i="17"/>
  <c r="D101" i="17"/>
  <c r="D100" i="17"/>
  <c r="D99" i="17"/>
  <c r="D91" i="17"/>
  <c r="D90" i="17"/>
  <c r="D89" i="17"/>
  <c r="D88" i="17"/>
  <c r="D87" i="17"/>
  <c r="D86" i="17"/>
  <c r="D85" i="17"/>
  <c r="D84" i="17"/>
  <c r="D83" i="17"/>
  <c r="D82" i="17"/>
  <c r="D81" i="17"/>
  <c r="D80" i="17"/>
  <c r="D79" i="17"/>
  <c r="D78" i="17"/>
  <c r="D77" i="17"/>
  <c r="D76" i="17"/>
  <c r="D75" i="17"/>
  <c r="D67" i="17"/>
  <c r="D66" i="17"/>
  <c r="D65" i="17"/>
  <c r="D64" i="17"/>
  <c r="D63" i="17"/>
  <c r="D62" i="17"/>
  <c r="D61" i="17"/>
  <c r="D60" i="17"/>
  <c r="D59" i="17"/>
  <c r="D58" i="17"/>
  <c r="D57" i="17"/>
  <c r="D56" i="17"/>
  <c r="D55" i="17"/>
  <c r="D54" i="17"/>
  <c r="D53" i="17"/>
  <c r="D52" i="17"/>
  <c r="D51" i="17"/>
  <c r="D43" i="17"/>
  <c r="D42" i="17"/>
  <c r="D41" i="17"/>
  <c r="D40" i="17"/>
  <c r="D39" i="17"/>
  <c r="D38" i="17"/>
  <c r="D37" i="17"/>
  <c r="D36" i="17"/>
  <c r="D35" i="17"/>
  <c r="D34" i="17"/>
  <c r="D33" i="17"/>
  <c r="D32" i="17"/>
  <c r="D31" i="17"/>
  <c r="D30" i="17"/>
  <c r="D29" i="17"/>
  <c r="D28" i="17"/>
  <c r="D27" i="17"/>
  <c r="D4" i="17"/>
  <c r="D5" i="17"/>
  <c r="D6" i="17"/>
  <c r="D7" i="17"/>
  <c r="D8" i="17"/>
  <c r="D9" i="17"/>
  <c r="D10" i="17"/>
  <c r="D12" i="17"/>
  <c r="D13" i="17"/>
  <c r="D14" i="17"/>
  <c r="D15" i="17"/>
  <c r="D16" i="17"/>
  <c r="D17" i="17"/>
  <c r="D18" i="17"/>
  <c r="D19" i="17"/>
  <c r="D3" i="17"/>
  <c r="S10" i="16" l="1"/>
  <c r="B10" i="16" l="1"/>
  <c r="C10" i="16"/>
  <c r="D10" i="16"/>
  <c r="E10" i="16"/>
  <c r="F10" i="16"/>
  <c r="G10" i="16"/>
  <c r="H10" i="16"/>
  <c r="I10" i="16"/>
  <c r="J10" i="16"/>
  <c r="K10" i="16"/>
  <c r="L10" i="16"/>
  <c r="M10" i="16"/>
  <c r="N10" i="16"/>
  <c r="O10" i="16"/>
  <c r="P10" i="16"/>
  <c r="Q10" i="16"/>
  <c r="R10" i="16"/>
  <c r="S15" i="16" l="1"/>
  <c r="S16" i="16"/>
  <c r="S17" i="16"/>
  <c r="S18" i="16"/>
  <c r="S14" i="16"/>
  <c r="T10" i="16" l="1"/>
  <c r="T14" i="16"/>
  <c r="F6" i="15"/>
  <c r="G6" i="15" s="1"/>
  <c r="F10" i="15" l="1"/>
  <c r="G10" i="15" s="1"/>
  <c r="F8" i="15"/>
  <c r="G8" i="15" s="1"/>
  <c r="F7" i="15"/>
  <c r="G7" i="15" s="1"/>
  <c r="E9" i="15" l="1"/>
  <c r="F9" i="15" l="1"/>
  <c r="G9" i="15" s="1"/>
  <c r="E7" i="13" l="1"/>
  <c r="F5" i="15" l="1"/>
  <c r="G5" i="15" s="1"/>
  <c r="D7" i="13" l="1"/>
  <c r="B6" i="13" l="1"/>
  <c r="B7" i="13" l="1"/>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grafiks dinamika!$R$5:$R$9" type="102" refreshedVersion="6" minRefreshableVersion="5">
    <extLst>
      <ext xmlns:x15="http://schemas.microsoft.com/office/spreadsheetml/2010/11/main" uri="{DE250136-89BD-433C-8126-D09CA5730AF9}">
        <x15:connection id="Range">
          <x15:rangePr sourceName="_xlcn.WorksheetConnection_grafiksdinamikaR5R91"/>
        </x15:connection>
      </ext>
    </extLst>
  </connection>
</connections>
</file>

<file path=xl/sharedStrings.xml><?xml version="1.0" encoding="utf-8"?>
<sst xmlns="http://schemas.openxmlformats.org/spreadsheetml/2006/main" count="560" uniqueCount="164">
  <si>
    <t>I Atbalsts nodokļu jomā</t>
  </si>
  <si>
    <t>II Atbalsts pabalstu jomā</t>
  </si>
  <si>
    <t>III Atbalsts aizdevumu un garantiju jomā</t>
  </si>
  <si>
    <t>IV Atbalsts nozarēm</t>
  </si>
  <si>
    <t>V ES fondu finansējuma atbalsts</t>
  </si>
  <si>
    <t>Pasākumi</t>
  </si>
  <si>
    <t>Izpilde</t>
  </si>
  <si>
    <t>Atbalsta saņēmēji</t>
  </si>
  <si>
    <t>ATBALSTA APJOMS</t>
  </si>
  <si>
    <t>t.sk. Dīkstāves pabalsti</t>
  </si>
  <si>
    <t>t.sk. Pašvaldību aizņēmumu limita palielināšana</t>
  </si>
  <si>
    <t>t.sk. Granti apgrozāmajiem līdzekļiem</t>
  </si>
  <si>
    <t>t.sk. Kultūras nozarei</t>
  </si>
  <si>
    <t>t.sk. Slimības palīdzības pabalsts un piemaksa pie tā par bērnu</t>
  </si>
  <si>
    <t>t.sk. Iespēja nemaksāt IIN avansus</t>
  </si>
  <si>
    <r>
      <t xml:space="preserve">Valdības apstiprinātā atbalsta apjoms Covid-19 seku mazināšanai </t>
    </r>
    <r>
      <rPr>
        <b/>
        <vertAlign val="superscript"/>
        <sz val="14"/>
        <color theme="1"/>
        <rFont val="Times New Roman"/>
        <family val="1"/>
        <charset val="186"/>
      </rPr>
      <t>1</t>
    </r>
    <r>
      <rPr>
        <b/>
        <sz val="14"/>
        <color theme="1"/>
        <rFont val="Times New Roman"/>
        <family val="1"/>
        <charset val="186"/>
      </rPr>
      <t>, milj. euro</t>
    </r>
  </si>
  <si>
    <t>t.sk. Zemkopības nozarei</t>
  </si>
  <si>
    <t>t.sk. Izglītības un zinātnes nozarei (t.sk. sportam un attālinātajām mācībām)</t>
  </si>
  <si>
    <t>Datu avots</t>
  </si>
  <si>
    <t>t.sk. Satiksmes nozarei (t.sk. avio nozarei)</t>
  </si>
  <si>
    <t>t.sk. Algu subsīdijas</t>
  </si>
  <si>
    <t>ALTUM, Madara Dambe-Krastkalne</t>
  </si>
  <si>
    <t>0 komersanti</t>
  </si>
  <si>
    <t>VID, Māra Krievāne</t>
  </si>
  <si>
    <t>t.sk. Kredītu garantijas, t.sk. piesaistītais līdzfinansējums</t>
  </si>
  <si>
    <t>t.sk. Portfeļgarantijas, t.sk. piesaistītais līdzfinansējums</t>
  </si>
  <si>
    <t>t.sk. Aizdevumi apgrozāmiem līdzekļiem, t.sk. piesaistītais līdzfinansējums</t>
  </si>
  <si>
    <t>t.sk. Atbalsts lielajiem komersantiem aizdevumu un procentu likmju subsīdiju veidā, t.sk. piesaistītais līdzfinansējums</t>
  </si>
  <si>
    <t>t.sk. Atbalsts lielajiem komersantiem garantiju veidā, t.sk. piesaistītais līdzfinansējums</t>
  </si>
  <si>
    <t>t.sk. Nodokļu samaksas termiņa pagarinājumi</t>
  </si>
  <si>
    <t>t.sk. Kapitāla fonds lielajiem komersantiem (ALTUM atbalsts no valsts budžeta finansējuma)</t>
  </si>
  <si>
    <t>% no attiecīgā gada IKP</t>
  </si>
  <si>
    <r>
      <t>t.sk. Veselības nozarei</t>
    </r>
    <r>
      <rPr>
        <vertAlign val="superscript"/>
        <sz val="12"/>
        <color theme="1"/>
        <rFont val="Times New Roman"/>
        <family val="1"/>
        <charset val="186"/>
      </rPr>
      <t xml:space="preserve"> 2</t>
    </r>
  </si>
  <si>
    <t>t.sk. Īstermiņa aizdevumi lauksaimniekiem</t>
  </si>
  <si>
    <t>-</t>
  </si>
  <si>
    <t>t.sk. Atbalsts zivsaimniecības nozarei</t>
  </si>
  <si>
    <r>
      <t xml:space="preserve">1 </t>
    </r>
    <r>
      <rPr>
        <sz val="10"/>
        <color theme="1"/>
        <rFont val="Times New Roman"/>
        <family val="1"/>
        <charset val="186"/>
      </rPr>
      <t>FM novērtējums, ņemot vērā Valsts kases, VID, Altum, VSAA, LIAA, ZM u.c. institūciju iesniegto informāciju.</t>
    </r>
  </si>
  <si>
    <t>Atbilstoši Valsts kases datiem</t>
  </si>
  <si>
    <t>Kohēzijas politikas vadības informācijas sistēmas dati par veiktajiem maksājumiem projektu ieviesējiem</t>
  </si>
  <si>
    <t>Veikti 281 maksājumi</t>
  </si>
  <si>
    <t>16 saņēmēji (34 darījumi)</t>
  </si>
  <si>
    <t>14 160 termiņa pagarinājums 3 663 nodokļu maksātājiem</t>
  </si>
  <si>
    <t>157 811 atbalsti 66 534 fiziskajām personām</t>
  </si>
  <si>
    <t>5 atbalsti 5 granta pieteicējiem</t>
  </si>
  <si>
    <t>Atbilstoši Valsts kases datiem par izsniegtajām atļaujām</t>
  </si>
  <si>
    <t>Operatīvā izpilde</t>
  </si>
  <si>
    <t>t.sk. Vienreizējs pabalsts (500 EUR) ģimenēm par katru bērnu</t>
  </si>
  <si>
    <t>t.sk. Vienreizējs pabalsts (200 EUR) senioriem un cilvēkiem ar invaliditāti</t>
  </si>
  <si>
    <t>t.sk. Piemaksa pie dīkstāves pabalsta par bērniem</t>
  </si>
  <si>
    <t>t.sk. Slimības pabalsts 1.-10.diena no valsts budžeta dēļ Covid-19</t>
  </si>
  <si>
    <t>t.sk. Bezdarbnieku palīdzības pabalsts</t>
  </si>
  <si>
    <t>t.sk. Pagarināts vecāku pabalsta maksāšanas termiņš</t>
  </si>
  <si>
    <t>Eksporta progr. 260 komersanti, Tūrisma progr. 826 komersanti, VID programma 10 345 atbalsti 10 183 fiz.pers.</t>
  </si>
  <si>
    <t>Veikti 30 503 maksājumi</t>
  </si>
  <si>
    <t>Veikti 2 914 maksājumi</t>
  </si>
  <si>
    <t>Veikti 34 828 maksājumi</t>
  </si>
  <si>
    <t>Veikti 11 474 maksājumi</t>
  </si>
  <si>
    <t>t.sk. Ātrāka PVN pārmaksas atmaksa</t>
  </si>
  <si>
    <t>Nav plānots 2021.gadā</t>
  </si>
  <si>
    <t>LM sniegtā informācija</t>
  </si>
  <si>
    <t>35 saņēmēji (196 darījumi)</t>
  </si>
  <si>
    <t>513 saņēmēji (527 darījumi)</t>
  </si>
  <si>
    <r>
      <t>t.sk. Augstas gatavības projekti (bez autoceļiem)</t>
    </r>
    <r>
      <rPr>
        <vertAlign val="superscript"/>
        <sz val="12"/>
        <color theme="1"/>
        <rFont val="Times New Roman"/>
        <family val="1"/>
        <charset val="186"/>
      </rPr>
      <t>3</t>
    </r>
  </si>
  <si>
    <r>
      <t>t.sk. ES fondu pārdales</t>
    </r>
    <r>
      <rPr>
        <vertAlign val="superscript"/>
        <sz val="12"/>
        <color theme="1"/>
        <rFont val="Times New Roman"/>
        <family val="1"/>
        <charset val="186"/>
      </rPr>
      <t>4</t>
    </r>
  </si>
  <si>
    <r>
      <rPr>
        <vertAlign val="superscript"/>
        <sz val="10"/>
        <color theme="1"/>
        <rFont val="Times New Roman"/>
        <family val="1"/>
        <charset val="186"/>
      </rPr>
      <t>5</t>
    </r>
    <r>
      <rPr>
        <sz val="10"/>
        <color theme="1"/>
        <rFont val="Times New Roman"/>
        <family val="1"/>
        <charset val="186"/>
      </rPr>
      <t xml:space="preserve"> Izpildes dati tiks aktualizēti reizi mēnesī.</t>
    </r>
  </si>
  <si>
    <r>
      <rPr>
        <vertAlign val="superscript"/>
        <sz val="10"/>
        <color theme="1"/>
        <rFont val="Times New Roman"/>
        <family val="1"/>
        <charset val="186"/>
      </rPr>
      <t>3</t>
    </r>
    <r>
      <rPr>
        <sz val="10"/>
        <color theme="1"/>
        <rFont val="Times New Roman"/>
        <family val="1"/>
        <charset val="186"/>
      </rPr>
      <t xml:space="preserve"> Augstas gatavības projektiem atbilstoši MK 18.03.2021. lēmumam paredzēti arī 95,1 milj. eiro 2022.gadā.</t>
    </r>
  </si>
  <si>
    <r>
      <rPr>
        <vertAlign val="superscript"/>
        <sz val="10"/>
        <color theme="1"/>
        <rFont val="Times New Roman"/>
        <family val="1"/>
        <charset val="186"/>
      </rPr>
      <t>4</t>
    </r>
    <r>
      <rPr>
        <sz val="10"/>
        <color theme="1"/>
        <rFont val="Times New Roman"/>
        <family val="1"/>
        <charset val="186"/>
      </rPr>
      <t xml:space="preserve"> Dati atbilstoši koriģētajai metodoloģijai, uzskaitot faktiskos maksājumus (Kohēzijas politikas vadības informācijas sistēmas projektu ieviesēju maksājumu pieprasījumi statusā "Samaksāts") līdzšinēji norādītā ar MK lēmumiem pārdalītā finansējuma vietā (Informācijai: atbilstoši MK lēmumiem ES fondi tika pārstrukturēti 2020.gadā 499 milj. eiro apmērā un papildus virssaistības tika uzņemtas 199,4 milj. eiro apmērā). Plānotais maksājumu apjoms 2022.gadā 203,9 milj. eiro, 2023.gadā 230,7 milj. eiro, 2024.gadā 106,1 milj. eiro.</t>
    </r>
  </si>
  <si>
    <t>FM aprēķins, balstoties uz Valsts kases datiem par Covid-19 izlietojumu</t>
  </si>
  <si>
    <t>FM ES fondu sektors, Reinis Dzelzkalējs</t>
  </si>
  <si>
    <t>1 saņēmējs (1 darījums)</t>
  </si>
  <si>
    <t>2020. g.</t>
  </si>
  <si>
    <t xml:space="preserve">2021. g. </t>
  </si>
  <si>
    <t>Plāns</t>
  </si>
  <si>
    <t>Kopējais atbalsts</t>
  </si>
  <si>
    <t>Atbalsts nozarēm</t>
  </si>
  <si>
    <t>Atbalsts aizdevumu un garantiju jomā</t>
  </si>
  <si>
    <t>Atbalsts pabalstu jomā</t>
  </si>
  <si>
    <t>Atbalsts nodokļu jomā</t>
  </si>
  <si>
    <t>ES fondu finansējuma atbalsts</t>
  </si>
  <si>
    <t>07.02.</t>
  </si>
  <si>
    <t>14.02.</t>
  </si>
  <si>
    <t>21.02.</t>
  </si>
  <si>
    <t>28.02.</t>
  </si>
  <si>
    <t>07.03.</t>
  </si>
  <si>
    <t>14.03.</t>
  </si>
  <si>
    <t>21.03.</t>
  </si>
  <si>
    <t>28.03.</t>
  </si>
  <si>
    <t>01.04.</t>
  </si>
  <si>
    <t>11.04.</t>
  </si>
  <si>
    <t>18.04.</t>
  </si>
  <si>
    <t>25.04.</t>
  </si>
  <si>
    <t>02.05.</t>
  </si>
  <si>
    <t>09.05.</t>
  </si>
  <si>
    <t>16.05.</t>
  </si>
  <si>
    <t>23.05.</t>
  </si>
  <si>
    <t>30.05.</t>
  </si>
  <si>
    <t>Izpilde (kumulatīvi)</t>
  </si>
  <si>
    <t>Izpilde (pa periodiem)</t>
  </si>
  <si>
    <t>17.01.</t>
  </si>
  <si>
    <t>Datums</t>
  </si>
  <si>
    <t>2021.01.17.</t>
  </si>
  <si>
    <t>2021.02.07.</t>
  </si>
  <si>
    <t>2021.02.14.</t>
  </si>
  <si>
    <t>2021.02.21.</t>
  </si>
  <si>
    <t>2021.02.28.</t>
  </si>
  <si>
    <t>2021.03.07.</t>
  </si>
  <si>
    <t>2021.03.14.</t>
  </si>
  <si>
    <t>2021.03.21.</t>
  </si>
  <si>
    <t>2021.03.28.</t>
  </si>
  <si>
    <t>2021.04.01.</t>
  </si>
  <si>
    <t>2021.04.11.</t>
  </si>
  <si>
    <t>2021.04.18.</t>
  </si>
  <si>
    <t>2021.04.25.</t>
  </si>
  <si>
    <t>2021.05.02.</t>
  </si>
  <si>
    <t>2021.05.09.</t>
  </si>
  <si>
    <t>2021.05.16.</t>
  </si>
  <si>
    <t>2021.05.23.</t>
  </si>
  <si>
    <t>2021.05.30.</t>
  </si>
  <si>
    <t>Nodokļu samaksas termiņa pagarinājumi</t>
  </si>
  <si>
    <t>Dīkstāves pabalsti</t>
  </si>
  <si>
    <t>Algu subsīdijas</t>
  </si>
  <si>
    <t>Vienreizējs pabalsts (500 EUR) ģimenēm par katru bērnu</t>
  </si>
  <si>
    <t>Vienreizējs pabalsts (200 EUR) senioriem un cilvēkiem ar invaliditāti</t>
  </si>
  <si>
    <t>Granti apgrozāmiem līdzekļiem</t>
  </si>
  <si>
    <t>Izdevumi veselības nozarei</t>
  </si>
  <si>
    <t>Row Labels</t>
  </si>
  <si>
    <t>Pasākuma nosaukums</t>
  </si>
  <si>
    <t>Izdevumi kumulatīvi, milj. eiro</t>
  </si>
  <si>
    <t>Izdevumi periodā, milj. eiro</t>
  </si>
  <si>
    <t>Sum of Izdevumi kumulatīvi, milj. eiro</t>
  </si>
  <si>
    <t>Sum of Izdevumi periodā, milj. eiro</t>
  </si>
  <si>
    <r>
      <t xml:space="preserve">2 </t>
    </r>
    <r>
      <rPr>
        <sz val="10"/>
        <color theme="1"/>
        <rFont val="Times New Roman"/>
        <family val="1"/>
        <charset val="186"/>
      </rPr>
      <t>Ieskaitot Aizsardzības ministrijas iepirkumus medic. aizsardzības līdzekļiem. 2021.gada plānā iekļauts 129,8 milj. eiro, kas vēl nav pārdalīti konkrētiem pasākumiem, atbilstoši MK 08.12.2020 informatīvajam ziņojumam “Veselības nozares kapacitātes celšana un noturības stiprināšana Covid-19 apstākļos Latvijā”.</t>
    </r>
  </si>
  <si>
    <t>06.06.</t>
  </si>
  <si>
    <t>2021.06.06.</t>
  </si>
  <si>
    <t>4 saņēmēji (13 darījumi)</t>
  </si>
  <si>
    <t>13.06.</t>
  </si>
  <si>
    <t>2021.06.13.</t>
  </si>
  <si>
    <t>Iekšzemes kopprodukts (Jūnijs, 2021)</t>
  </si>
  <si>
    <t>20.06.</t>
  </si>
  <si>
    <t>2021.06.20.</t>
  </si>
  <si>
    <t>30.06.</t>
  </si>
  <si>
    <t>2021.06.30.</t>
  </si>
  <si>
    <t>Veikti 4 996 maksājumi (daļa no spec.b. līdzekļiem)</t>
  </si>
  <si>
    <t>3 komersanti (ALTUM 48,9% no 14,9 milj. eiro investīcijas)</t>
  </si>
  <si>
    <t>2 808 termiņa pagarinājumi 
1 494 nodokļu maksātājiem</t>
  </si>
  <si>
    <t>285 211 atbalsti 76 276 fiziskajām personām</t>
  </si>
  <si>
    <t>69 605 atbalsti 27 924 fiziskajām personām</t>
  </si>
  <si>
    <t>Veikti 8 412 maksājumi</t>
  </si>
  <si>
    <t>Veikti 60 296 maksājumi</t>
  </si>
  <si>
    <t>Veikti 60 629 maksājumi</t>
  </si>
  <si>
    <t>Veikti 140 596 maksājumi. Daļa no spec.b. līdzekļiem</t>
  </si>
  <si>
    <t>Veikti 375 567 maksājumi</t>
  </si>
  <si>
    <t>Veikti 549 096 maksājumi</t>
  </si>
  <si>
    <t>97 saņēmēji (100 darījumi)</t>
  </si>
  <si>
    <t>36 254 atbalsti 10 770 granta pieteicējiem</t>
  </si>
  <si>
    <t>Tai skaitā 15 milj. eiro piemaksām pedagogiem</t>
  </si>
  <si>
    <r>
      <t>Kohēzijas politikas vadības informācijas sistēmas dati uz 12.07.2021</t>
    </r>
    <r>
      <rPr>
        <vertAlign val="superscript"/>
        <sz val="11"/>
        <rFont val="Times New Roman"/>
        <family val="1"/>
        <charset val="186"/>
      </rPr>
      <t>5</t>
    </r>
    <r>
      <rPr>
        <sz val="11"/>
        <rFont val="Times New Roman"/>
        <family val="1"/>
        <charset val="186"/>
      </rPr>
      <t xml:space="preserve"> par veiktajiem maksājumiem projektu ieviesējiem</t>
    </r>
  </si>
  <si>
    <t>18.07.</t>
  </si>
  <si>
    <t>2021.07.18.</t>
  </si>
  <si>
    <t>Instruments netiks īstenots, līdzekļi pārdalīti</t>
  </si>
  <si>
    <t>2021.07.11.</t>
  </si>
  <si>
    <t>Tai skaitā 61,1 milj. eiro izmaksāts piemaksām mediķiem</t>
  </si>
  <si>
    <t>*01.01.-17.01.2021, 18.01.-07.02.2021, 20.06.-30.06.2021, 01.07.-11.07.2021. periodi ietver datus par attiecīgo periodu, kas ilgāks kā viena kalendārā nedēļa</t>
  </si>
  <si>
    <t>Plāns uz 18.07.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</si>
</sst>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2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i/>
      <sz val="12"/>
      <color theme="1"/>
      <name val="Times New Roman"/>
      <family val="1"/>
      <charset val="186"/>
    </font>
    <font>
      <sz val="12"/>
      <name val="Times New Roman"/>
      <family val="1"/>
      <charset val="186"/>
    </font>
    <font>
      <sz val="12"/>
      <color rgb="FFFF0000"/>
      <name val="Times New Roman"/>
      <family val="1"/>
      <charset val="186"/>
    </font>
    <font>
      <sz val="11"/>
      <color rgb="FFFF0000"/>
      <name val="Times New Roman"/>
      <family val="1"/>
      <charset val="186"/>
    </font>
    <font>
      <b/>
      <vertAlign val="superscript"/>
      <sz val="14"/>
      <color theme="1"/>
      <name val="Times New Roman"/>
      <family val="1"/>
      <charset val="186"/>
    </font>
    <font>
      <vertAlign val="superscript"/>
      <sz val="12"/>
      <color theme="1"/>
      <name val="Times New Roman"/>
      <family val="1"/>
      <charset val="186"/>
    </font>
    <font>
      <vertAlign val="superscript"/>
      <sz val="10"/>
      <color theme="1"/>
      <name val="Times New Roman"/>
      <family val="1"/>
      <charset val="186"/>
    </font>
    <font>
      <sz val="10"/>
      <color theme="1"/>
      <name val="Times New Roman"/>
      <family val="1"/>
      <charset val="186"/>
    </font>
    <font>
      <sz val="11"/>
      <name val="Times New Roman"/>
      <family val="1"/>
      <charset val="186"/>
    </font>
    <font>
      <sz val="8"/>
      <name val="Calibri"/>
      <family val="2"/>
      <scheme val="minor"/>
    </font>
    <font>
      <sz val="11"/>
      <color theme="1"/>
      <name val="Times New Roman"/>
      <family val="1"/>
      <charset val="186"/>
    </font>
    <font>
      <vertAlign val="superscript"/>
      <sz val="11"/>
      <name val="Times New Roman"/>
      <family val="1"/>
      <charset val="186"/>
    </font>
    <font>
      <sz val="11"/>
      <color theme="1" tint="4.9989318521683403E-2"/>
      <name val="Times New Roman"/>
      <family val="1"/>
      <charset val="186"/>
    </font>
    <font>
      <sz val="12"/>
      <color theme="1" tint="4.9989318521683403E-2"/>
      <name val="Times New Roman"/>
      <family val="1"/>
      <charset val="186"/>
    </font>
    <font>
      <sz val="12"/>
      <color theme="2" tint="-0.89999084444715716"/>
      <name val="Times New Roman"/>
      <family val="1"/>
      <charset val="186"/>
    </font>
  </fonts>
  <fills count="5">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s>
  <cellStyleXfs count="7">
    <xf numFmtId="0" fontId="0" fillId="0" borderId="0"/>
    <xf numFmtId="0" fontId="4" fillId="0" borderId="0"/>
    <xf numFmtId="0" fontId="3" fillId="0" borderId="0"/>
    <xf numFmtId="0" fontId="2" fillId="0" borderId="0"/>
    <xf numFmtId="0" fontId="2" fillId="0" borderId="0"/>
    <xf numFmtId="0" fontId="1" fillId="0" borderId="0"/>
    <xf numFmtId="0" fontId="1" fillId="0" borderId="0"/>
  </cellStyleXfs>
  <cellXfs count="106">
    <xf numFmtId="0" fontId="0" fillId="0" borderId="0" xfId="0"/>
    <xf numFmtId="0" fontId="0" fillId="0" borderId="0" xfId="0"/>
    <xf numFmtId="0" fontId="7" fillId="0" borderId="0" xfId="0" applyFont="1"/>
    <xf numFmtId="0" fontId="5" fillId="0" borderId="0" xfId="0" applyFont="1"/>
    <xf numFmtId="0" fontId="5" fillId="0" borderId="0" xfId="0" applyFont="1" applyAlignment="1">
      <alignment horizontal="center"/>
    </xf>
    <xf numFmtId="14" fontId="5" fillId="0" borderId="0" xfId="0" applyNumberFormat="1" applyFont="1"/>
    <xf numFmtId="0" fontId="14" fillId="0" borderId="0" xfId="0" applyFont="1"/>
    <xf numFmtId="3" fontId="5" fillId="0"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0" fontId="6" fillId="2" borderId="4" xfId="0" applyFont="1" applyFill="1" applyBorder="1" applyAlignment="1">
      <alignment horizontal="center" vertical="center"/>
    </xf>
    <xf numFmtId="3" fontId="5" fillId="2" borderId="4" xfId="0" applyNumberFormat="1" applyFont="1" applyFill="1" applyBorder="1" applyAlignment="1">
      <alignment horizontal="center"/>
    </xf>
    <xf numFmtId="164" fontId="5" fillId="2" borderId="4"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3" fontId="5" fillId="3" borderId="4" xfId="0" applyNumberFormat="1" applyFont="1" applyFill="1" applyBorder="1" applyAlignment="1">
      <alignment horizontal="center"/>
    </xf>
    <xf numFmtId="3" fontId="5" fillId="0" borderId="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2" borderId="2" xfId="0" applyFont="1" applyFill="1" applyBorder="1"/>
    <xf numFmtId="0" fontId="5" fillId="0" borderId="2" xfId="0" applyFont="1" applyFill="1" applyBorder="1"/>
    <xf numFmtId="0" fontId="5" fillId="3" borderId="2" xfId="0" applyFont="1" applyFill="1" applyBorder="1"/>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3" borderId="2" xfId="0" applyFont="1" applyFill="1" applyBorder="1" applyAlignment="1">
      <alignment vertical="center"/>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2" borderId="5" xfId="0" applyFont="1" applyFill="1" applyBorder="1" applyAlignment="1">
      <alignment horizontal="center" vertical="center"/>
    </xf>
    <xf numFmtId="0" fontId="5" fillId="2" borderId="5" xfId="0" applyFont="1" applyFill="1" applyBorder="1"/>
    <xf numFmtId="0" fontId="5" fillId="0" borderId="5" xfId="0" applyFont="1" applyFill="1" applyBorder="1"/>
    <xf numFmtId="0" fontId="5" fillId="3" borderId="5" xfId="0" applyFont="1" applyFill="1" applyBorder="1"/>
    <xf numFmtId="0" fontId="16"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6" fillId="3" borderId="5" xfId="0" applyFont="1" applyFill="1" applyBorder="1" applyAlignment="1">
      <alignment horizontal="left" vertical="center"/>
    </xf>
    <xf numFmtId="3" fontId="5" fillId="0" borderId="0" xfId="0" applyNumberFormat="1" applyFont="1"/>
    <xf numFmtId="0" fontId="6" fillId="2" borderId="11" xfId="0" applyFont="1" applyFill="1" applyBorder="1"/>
    <xf numFmtId="0" fontId="6" fillId="2" borderId="11" xfId="0" applyFont="1" applyFill="1" applyBorder="1" applyAlignment="1">
      <alignment horizontal="left" vertical="center"/>
    </xf>
    <xf numFmtId="0" fontId="5" fillId="0" borderId="11" xfId="0" applyFont="1" applyFill="1" applyBorder="1" applyAlignment="1">
      <alignment horizontal="left" vertical="center"/>
    </xf>
    <xf numFmtId="0" fontId="6" fillId="3" borderId="11" xfId="0" applyFont="1" applyFill="1" applyBorder="1"/>
    <xf numFmtId="0" fontId="5" fillId="0" borderId="11" xfId="0" applyFont="1" applyFill="1" applyBorder="1" applyAlignment="1">
      <alignment horizontal="left" vertical="center" wrapText="1"/>
    </xf>
    <xf numFmtId="0" fontId="6" fillId="3" borderId="11" xfId="0" applyFont="1" applyFill="1" applyBorder="1" applyAlignment="1">
      <alignment vertical="center"/>
    </xf>
    <xf numFmtId="0" fontId="9" fillId="0" borderId="11" xfId="0" applyFont="1" applyFill="1" applyBorder="1" applyAlignment="1">
      <alignment horizontal="left" vertical="center" wrapText="1"/>
    </xf>
    <xf numFmtId="0" fontId="5" fillId="0" borderId="12" xfId="0" applyFont="1" applyFill="1" applyBorder="1" applyAlignment="1">
      <alignment horizontal="left" vertical="center"/>
    </xf>
    <xf numFmtId="0" fontId="16" fillId="0"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3" fontId="9" fillId="3"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3" fontId="0" fillId="0" borderId="0" xfId="0" applyNumberFormat="1"/>
    <xf numFmtId="3" fontId="0" fillId="4" borderId="0" xfId="0" applyNumberFormat="1" applyFill="1"/>
    <xf numFmtId="0" fontId="0" fillId="0" borderId="1" xfId="0" applyBorder="1" applyAlignment="1">
      <alignment horizontal="center"/>
    </xf>
    <xf numFmtId="0" fontId="0" fillId="0" borderId="1" xfId="0" applyBorder="1"/>
    <xf numFmtId="1" fontId="0" fillId="0" borderId="1" xfId="0" applyNumberFormat="1" applyBorder="1" applyAlignment="1">
      <alignment horizontal="center"/>
    </xf>
    <xf numFmtId="0" fontId="0" fillId="0" borderId="0" xfId="0" applyBorder="1"/>
    <xf numFmtId="0" fontId="10" fillId="0" borderId="0" xfId="0" applyFont="1" applyAlignment="1">
      <alignment horizontal="center"/>
    </xf>
    <xf numFmtId="165" fontId="0" fillId="0" borderId="1" xfId="0" applyNumberFormat="1" applyBorder="1" applyAlignment="1">
      <alignment horizontal="center"/>
    </xf>
    <xf numFmtId="0" fontId="0" fillId="0" borderId="1" xfId="0" applyBorder="1" applyAlignment="1">
      <alignment horizontal="center" vertical="center" wrapText="1"/>
    </xf>
    <xf numFmtId="0" fontId="0" fillId="0" borderId="0" xfId="0" pivotButton="1"/>
    <xf numFmtId="0" fontId="0" fillId="0" borderId="0" xfId="0" applyAlignment="1">
      <alignment horizontal="left"/>
    </xf>
    <xf numFmtId="0" fontId="0" fillId="0" borderId="1" xfId="0" applyBorder="1" applyAlignment="1">
      <alignment horizontal="center" vertical="center"/>
    </xf>
    <xf numFmtId="0" fontId="0" fillId="0" borderId="1" xfId="0" applyBorder="1" applyAlignment="1">
      <alignment horizontal="center"/>
    </xf>
    <xf numFmtId="0" fontId="20" fillId="0" borderId="5" xfId="0" applyFont="1" applyFill="1" applyBorder="1" applyAlignment="1">
      <alignment horizontal="left" vertical="center" wrapText="1"/>
    </xf>
    <xf numFmtId="3" fontId="5" fillId="2" borderId="1" xfId="0" applyNumberFormat="1" applyFont="1" applyFill="1" applyBorder="1" applyAlignment="1">
      <alignment horizontal="center"/>
    </xf>
    <xf numFmtId="0" fontId="18" fillId="0" borderId="5" xfId="0" applyFont="1" applyFill="1" applyBorder="1" applyAlignment="1">
      <alignment horizontal="left" vertical="center" wrapText="1"/>
    </xf>
    <xf numFmtId="3" fontId="5" fillId="0" borderId="1" xfId="0" applyNumberFormat="1" applyFont="1" applyFill="1" applyBorder="1" applyAlignment="1">
      <alignment horizontal="center" vertical="center"/>
    </xf>
    <xf numFmtId="14" fontId="0" fillId="0" borderId="1" xfId="0" applyNumberFormat="1" applyBorder="1" applyAlignment="1">
      <alignment horizontal="center"/>
    </xf>
    <xf numFmtId="14" fontId="0" fillId="0" borderId="1" xfId="0" applyNumberFormat="1" applyFill="1" applyBorder="1" applyAlignment="1">
      <alignment horizontal="center"/>
    </xf>
    <xf numFmtId="164" fontId="21"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3" fontId="21" fillId="3" borderId="1" xfId="0" applyNumberFormat="1" applyFont="1" applyFill="1" applyBorder="1" applyAlignment="1">
      <alignment horizontal="center" vertical="center"/>
    </xf>
    <xf numFmtId="0" fontId="20" fillId="3" borderId="5" xfId="0" applyFont="1" applyFill="1" applyBorder="1" applyAlignment="1">
      <alignment horizontal="left" vertical="center"/>
    </xf>
    <xf numFmtId="3" fontId="20" fillId="0" borderId="5" xfId="0" applyNumberFormat="1" applyFont="1" applyFill="1" applyBorder="1" applyAlignment="1">
      <alignment horizontal="left" vertical="center" wrapText="1"/>
    </xf>
    <xf numFmtId="3" fontId="22" fillId="0" borderId="4"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3" fontId="22" fillId="3"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3" borderId="1" xfId="0" applyNumberFormat="1" applyFont="1" applyFill="1" applyBorder="1" applyAlignment="1">
      <alignment horizontal="center"/>
    </xf>
    <xf numFmtId="3" fontId="21" fillId="0" borderId="4" xfId="0" applyNumberFormat="1" applyFont="1" applyFill="1" applyBorder="1" applyAlignment="1">
      <alignment horizontal="center" vertical="center"/>
    </xf>
    <xf numFmtId="0" fontId="15" fillId="0" borderId="0" xfId="0" applyFont="1"/>
    <xf numFmtId="0" fontId="6" fillId="2" borderId="2" xfId="0" applyFont="1" applyFill="1" applyBorder="1" applyAlignment="1">
      <alignment horizontal="center" vertical="center" wrapText="1"/>
    </xf>
    <xf numFmtId="0" fontId="14" fillId="0" borderId="0" xfId="0" applyFont="1" applyBorder="1" applyAlignment="1">
      <alignment vertical="top" wrapText="1"/>
    </xf>
    <xf numFmtId="0" fontId="0" fillId="0" borderId="0" xfId="0" applyBorder="1" applyAlignment="1">
      <alignment vertical="top" wrapText="1"/>
    </xf>
    <xf numFmtId="0" fontId="15" fillId="0" borderId="0" xfId="0" applyFont="1" applyFill="1" applyBorder="1" applyAlignment="1">
      <alignment horizontal="left" vertical="center" wrapText="1"/>
    </xf>
    <xf numFmtId="0" fontId="15" fillId="0" borderId="0" xfId="0" applyFont="1" applyBorder="1" applyAlignment="1">
      <alignment horizontal="left" wrapText="1"/>
    </xf>
    <xf numFmtId="0" fontId="6" fillId="2" borderId="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xf>
    <xf numFmtId="0" fontId="6" fillId="2" borderId="8" xfId="0" applyFont="1" applyFill="1" applyBorder="1" applyAlignment="1">
      <alignment horizontal="center"/>
    </xf>
    <xf numFmtId="0" fontId="0" fillId="0" borderId="9" xfId="0" applyBorder="1" applyAlignment="1"/>
    <xf numFmtId="0" fontId="6" fillId="2" borderId="3"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0" xfId="0" applyAlignment="1">
      <alignment horizontal="center"/>
    </xf>
    <xf numFmtId="3" fontId="5" fillId="0" borderId="15" xfId="0" applyNumberFormat="1" applyFont="1" applyFill="1" applyBorder="1" applyAlignment="1">
      <alignment horizontal="left" vertical="center"/>
    </xf>
    <xf numFmtId="3" fontId="5" fillId="0" borderId="16" xfId="0" applyNumberFormat="1" applyFont="1" applyFill="1" applyBorder="1" applyAlignment="1">
      <alignment horizontal="center" vertical="center"/>
    </xf>
    <xf numFmtId="0" fontId="6" fillId="2" borderId="17" xfId="0" applyFont="1" applyFill="1" applyBorder="1" applyAlignment="1">
      <alignment horizontal="center"/>
    </xf>
    <xf numFmtId="0" fontId="6" fillId="2" borderId="15" xfId="0" applyFont="1" applyFill="1" applyBorder="1" applyAlignment="1">
      <alignment horizontal="center" vertical="center" wrapText="1"/>
    </xf>
    <xf numFmtId="3" fontId="5" fillId="2" borderId="15" xfId="0" applyNumberFormat="1" applyFont="1" applyFill="1" applyBorder="1" applyAlignment="1">
      <alignment horizontal="center"/>
    </xf>
    <xf numFmtId="164" fontId="5" fillId="2" borderId="1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5" fillId="3" borderId="15" xfId="0" applyNumberFormat="1" applyFont="1" applyFill="1" applyBorder="1" applyAlignment="1">
      <alignment horizontal="center"/>
    </xf>
    <xf numFmtId="0" fontId="16" fillId="0" borderId="15" xfId="0" applyFont="1" applyFill="1" applyBorder="1" applyAlignment="1">
      <alignment horizontal="left" vertical="center" wrapText="1"/>
    </xf>
    <xf numFmtId="3" fontId="18" fillId="0" borderId="15" xfId="0" applyNumberFormat="1" applyFont="1" applyFill="1" applyBorder="1" applyAlignment="1">
      <alignment horizontal="left" vertical="center"/>
    </xf>
    <xf numFmtId="3" fontId="18" fillId="3" borderId="15" xfId="0" applyNumberFormat="1" applyFont="1" applyFill="1" applyBorder="1" applyAlignment="1">
      <alignment horizontal="left" vertical="center"/>
    </xf>
    <xf numFmtId="3" fontId="18" fillId="0" borderId="15" xfId="0" applyNumberFormat="1" applyFont="1" applyFill="1" applyBorder="1" applyAlignment="1">
      <alignment horizontal="left" vertical="center" wrapText="1"/>
    </xf>
  </cellXfs>
  <cellStyles count="7">
    <cellStyle name="Normal" xfId="0" builtinId="0"/>
    <cellStyle name="Normal 2" xfId="1"/>
    <cellStyle name="Normal 2 2" xfId="2"/>
    <cellStyle name="Normal 2 2 2" xfId="4"/>
    <cellStyle name="Normal 2 2 3" xfId="6"/>
    <cellStyle name="Normal 2 3" xfId="3"/>
    <cellStyle name="Normal 2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[ATBALSTA APJOMS_18072021.xlsx]pivot!PivotTable1</c:name>
    <c:fmtId val="1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800" b="1" i="0" baseline="0">
                <a:effectLst/>
              </a:rPr>
              <a:t>Lielāko pasākumu apjomi 2021. gadā pa nedēļām* un kumulatīvi (izvēlnes grafiks)</a:t>
            </a:r>
            <a:endParaRPr lang="lv-LV">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ivotFmts>
      <c:pivotFmt>
        <c:idx val="0"/>
        <c:spPr>
          <a:solidFill>
            <a:schemeClr val="accent1"/>
          </a:solidFill>
          <a:ln w="28575" cap="rnd">
            <a:solidFill>
              <a:schemeClr val="accent1"/>
            </a:solidFill>
            <a:round/>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w="28575" cap="rnd">
            <a:solidFill>
              <a:schemeClr val="accent1"/>
            </a:solidFill>
            <a:round/>
          </a:ln>
          <a:effectLst/>
        </c:spPr>
      </c:pivotFmt>
      <c:pivotFmt>
        <c:idx val="4"/>
        <c:spPr>
          <a:solidFill>
            <a:schemeClr val="accent1"/>
          </a:solidFill>
          <a:ln>
            <a:noFill/>
          </a:ln>
          <a:effectLst/>
        </c:spPr>
        <c:marker>
          <c:symbol val="none"/>
        </c:marker>
      </c:pivotFmt>
      <c:pivotFmt>
        <c:idx val="5"/>
        <c:spPr>
          <a:ln w="28575" cap="rnd">
            <a:solidFill>
              <a:schemeClr val="accent1"/>
            </a:solidFill>
            <a:round/>
          </a:ln>
          <a:effectLst/>
        </c:spPr>
        <c:marker>
          <c:symbol val="none"/>
        </c:marker>
      </c:pivotFmt>
    </c:pivotFmts>
    <c:plotArea>
      <c:layout>
        <c:manualLayout>
          <c:layoutTarget val="inner"/>
          <c:xMode val="edge"/>
          <c:yMode val="edge"/>
          <c:x val="3.5573546311638005E-2"/>
          <c:y val="6.4557350243801104E-2"/>
          <c:w val="0.92314398071418491"/>
          <c:h val="0.42573804378321189"/>
        </c:manualLayout>
      </c:layout>
      <c:barChart>
        <c:barDir val="col"/>
        <c:grouping val="clustered"/>
        <c:varyColors val="0"/>
        <c:ser>
          <c:idx val="1"/>
          <c:order val="1"/>
          <c:tx>
            <c:strRef>
              <c:f>pivot!$C$3</c:f>
              <c:strCache>
                <c:ptCount val="1"/>
                <c:pt idx="0">
                  <c:v>Sum of Izdevumi periodā, milj. eiro</c:v>
                </c:pt>
              </c:strCache>
            </c:strRef>
          </c:tx>
          <c:spPr>
            <a:solidFill>
              <a:schemeClr val="accent2"/>
            </a:solidFill>
            <a:ln>
              <a:noFill/>
            </a:ln>
            <a:effectLst/>
          </c:spPr>
          <c:invertIfNegative val="0"/>
          <c:cat>
            <c:strRef>
              <c:f>pivot!$A$4:$A$27</c:f>
              <c:strCache>
                <c:ptCount val="24"/>
                <c:pt idx="0">
                  <c:v>2021.01.17.</c:v>
                </c:pt>
                <c:pt idx="1">
                  <c:v>2021.02.07.</c:v>
                </c:pt>
                <c:pt idx="2">
                  <c:v>2021.02.14.</c:v>
                </c:pt>
                <c:pt idx="3">
                  <c:v>2021.02.21.</c:v>
                </c:pt>
                <c:pt idx="4">
                  <c:v>2021.02.28.</c:v>
                </c:pt>
                <c:pt idx="5">
                  <c:v>2021.03.07.</c:v>
                </c:pt>
                <c:pt idx="6">
                  <c:v>2021.03.14.</c:v>
                </c:pt>
                <c:pt idx="7">
                  <c:v>2021.03.21.</c:v>
                </c:pt>
                <c:pt idx="8">
                  <c:v>2021.03.28.</c:v>
                </c:pt>
                <c:pt idx="9">
                  <c:v>2021.04.01.</c:v>
                </c:pt>
                <c:pt idx="10">
                  <c:v>2021.04.11.</c:v>
                </c:pt>
                <c:pt idx="11">
                  <c:v>2021.04.18.</c:v>
                </c:pt>
                <c:pt idx="12">
                  <c:v>2021.04.25.</c:v>
                </c:pt>
                <c:pt idx="13">
                  <c:v>2021.05.02.</c:v>
                </c:pt>
                <c:pt idx="14">
                  <c:v>2021.05.09.</c:v>
                </c:pt>
                <c:pt idx="15">
                  <c:v>2021.05.16.</c:v>
                </c:pt>
                <c:pt idx="16">
                  <c:v>2021.05.23.</c:v>
                </c:pt>
                <c:pt idx="17">
                  <c:v>2021.05.30.</c:v>
                </c:pt>
                <c:pt idx="18">
                  <c:v>2021.06.06.</c:v>
                </c:pt>
                <c:pt idx="19">
                  <c:v>2021.06.13.</c:v>
                </c:pt>
                <c:pt idx="20">
                  <c:v>2021.06.20.</c:v>
                </c:pt>
                <c:pt idx="21">
                  <c:v>2021.06.30.</c:v>
                </c:pt>
                <c:pt idx="22">
                  <c:v>2021.07.11.</c:v>
                </c:pt>
                <c:pt idx="23">
                  <c:v>2021.07.18.</c:v>
                </c:pt>
              </c:strCache>
            </c:strRef>
          </c:cat>
          <c:val>
            <c:numRef>
              <c:f>pivot!$C$4:$C$27</c:f>
              <c:numCache>
                <c:formatCode>#,##0</c:formatCode>
                <c:ptCount val="24"/>
                <c:pt idx="0">
                  <c:v>2.0586500000000001</c:v>
                </c:pt>
                <c:pt idx="1">
                  <c:v>18.63035</c:v>
                </c:pt>
                <c:pt idx="2">
                  <c:v>4.0509999999999984</c:v>
                </c:pt>
                <c:pt idx="3">
                  <c:v>9.91</c:v>
                </c:pt>
                <c:pt idx="4">
                  <c:v>12.850000000000001</c:v>
                </c:pt>
                <c:pt idx="5">
                  <c:v>16.959999999999994</c:v>
                </c:pt>
                <c:pt idx="6">
                  <c:v>16.300000000000011</c:v>
                </c:pt>
                <c:pt idx="7">
                  <c:v>17.769999999999996</c:v>
                </c:pt>
                <c:pt idx="8">
                  <c:v>18.939999999999998</c:v>
                </c:pt>
                <c:pt idx="9">
                  <c:v>16.22</c:v>
                </c:pt>
                <c:pt idx="10">
                  <c:v>24.920000000000016</c:v>
                </c:pt>
                <c:pt idx="11">
                  <c:v>29.899999999999977</c:v>
                </c:pt>
                <c:pt idx="12">
                  <c:v>23.409999999999997</c:v>
                </c:pt>
                <c:pt idx="13">
                  <c:v>24.870000000000005</c:v>
                </c:pt>
                <c:pt idx="14">
                  <c:v>17.870000000000005</c:v>
                </c:pt>
                <c:pt idx="15">
                  <c:v>29.539999999999992</c:v>
                </c:pt>
                <c:pt idx="16">
                  <c:v>24.360000000000014</c:v>
                </c:pt>
                <c:pt idx="17">
                  <c:v>0.10000000000002274</c:v>
                </c:pt>
                <c:pt idx="18">
                  <c:v>9.9999999999965894E-2</c:v>
                </c:pt>
                <c:pt idx="19">
                  <c:v>47.430000000000007</c:v>
                </c:pt>
                <c:pt idx="20">
                  <c:v>40.990000000000009</c:v>
                </c:pt>
                <c:pt idx="21">
                  <c:v>31.819999999999993</c:v>
                </c:pt>
                <c:pt idx="22">
                  <c:v>19.980000000000018</c:v>
                </c:pt>
                <c:pt idx="23">
                  <c:v>16.019999999999982</c:v>
                </c:pt>
              </c:numCache>
            </c:numRef>
          </c:val>
          <c:extLst>
            <c:ext xmlns:c16="http://schemas.microsoft.com/office/drawing/2014/chart" uri="{C3380CC4-5D6E-409C-BE32-E72D297353CC}">
              <c16:uniqueId val="{00000001-FF78-4AD3-816E-35DBA1F9A9BF}"/>
            </c:ext>
          </c:extLst>
        </c:ser>
        <c:dLbls>
          <c:showLegendKey val="0"/>
          <c:showVal val="0"/>
          <c:showCatName val="0"/>
          <c:showSerName val="0"/>
          <c:showPercent val="0"/>
          <c:showBubbleSize val="0"/>
        </c:dLbls>
        <c:gapWidth val="150"/>
        <c:axId val="504165592"/>
        <c:axId val="504170840"/>
      </c:barChart>
      <c:lineChart>
        <c:grouping val="standard"/>
        <c:varyColors val="0"/>
        <c:ser>
          <c:idx val="0"/>
          <c:order val="0"/>
          <c:tx>
            <c:strRef>
              <c:f>pivot!$B$3</c:f>
              <c:strCache>
                <c:ptCount val="1"/>
                <c:pt idx="0">
                  <c:v>Sum of Izdevumi kumulatīvi, milj. eiro</c:v>
                </c:pt>
              </c:strCache>
            </c:strRef>
          </c:tx>
          <c:spPr>
            <a:ln w="28575" cap="rnd">
              <a:solidFill>
                <a:schemeClr val="accent1"/>
              </a:solidFill>
              <a:round/>
            </a:ln>
            <a:effectLst/>
          </c:spPr>
          <c:marker>
            <c:symbol val="none"/>
          </c:marker>
          <c:cat>
            <c:strRef>
              <c:f>pivot!$A$4:$A$27</c:f>
              <c:strCache>
                <c:ptCount val="24"/>
                <c:pt idx="0">
                  <c:v>2021.01.17.</c:v>
                </c:pt>
                <c:pt idx="1">
                  <c:v>2021.02.07.</c:v>
                </c:pt>
                <c:pt idx="2">
                  <c:v>2021.02.14.</c:v>
                </c:pt>
                <c:pt idx="3">
                  <c:v>2021.02.21.</c:v>
                </c:pt>
                <c:pt idx="4">
                  <c:v>2021.02.28.</c:v>
                </c:pt>
                <c:pt idx="5">
                  <c:v>2021.03.07.</c:v>
                </c:pt>
                <c:pt idx="6">
                  <c:v>2021.03.14.</c:v>
                </c:pt>
                <c:pt idx="7">
                  <c:v>2021.03.21.</c:v>
                </c:pt>
                <c:pt idx="8">
                  <c:v>2021.03.28.</c:v>
                </c:pt>
                <c:pt idx="9">
                  <c:v>2021.04.01.</c:v>
                </c:pt>
                <c:pt idx="10">
                  <c:v>2021.04.11.</c:v>
                </c:pt>
                <c:pt idx="11">
                  <c:v>2021.04.18.</c:v>
                </c:pt>
                <c:pt idx="12">
                  <c:v>2021.04.25.</c:v>
                </c:pt>
                <c:pt idx="13">
                  <c:v>2021.05.02.</c:v>
                </c:pt>
                <c:pt idx="14">
                  <c:v>2021.05.09.</c:v>
                </c:pt>
                <c:pt idx="15">
                  <c:v>2021.05.16.</c:v>
                </c:pt>
                <c:pt idx="16">
                  <c:v>2021.05.23.</c:v>
                </c:pt>
                <c:pt idx="17">
                  <c:v>2021.05.30.</c:v>
                </c:pt>
                <c:pt idx="18">
                  <c:v>2021.06.06.</c:v>
                </c:pt>
                <c:pt idx="19">
                  <c:v>2021.06.13.</c:v>
                </c:pt>
                <c:pt idx="20">
                  <c:v>2021.06.20.</c:v>
                </c:pt>
                <c:pt idx="21">
                  <c:v>2021.06.30.</c:v>
                </c:pt>
                <c:pt idx="22">
                  <c:v>2021.07.11.</c:v>
                </c:pt>
                <c:pt idx="23">
                  <c:v>2021.07.18.</c:v>
                </c:pt>
              </c:strCache>
            </c:strRef>
          </c:cat>
          <c:val>
            <c:numRef>
              <c:f>pivot!$B$4:$B$27</c:f>
              <c:numCache>
                <c:formatCode>#,##0</c:formatCode>
                <c:ptCount val="24"/>
                <c:pt idx="0">
                  <c:v>2.0586500000000001</c:v>
                </c:pt>
                <c:pt idx="1">
                  <c:v>20.689</c:v>
                </c:pt>
                <c:pt idx="2">
                  <c:v>24.74</c:v>
                </c:pt>
                <c:pt idx="3">
                  <c:v>34.65</c:v>
                </c:pt>
                <c:pt idx="4">
                  <c:v>47.5</c:v>
                </c:pt>
                <c:pt idx="5">
                  <c:v>64.459999999999994</c:v>
                </c:pt>
                <c:pt idx="6">
                  <c:v>80.760000000000005</c:v>
                </c:pt>
                <c:pt idx="7">
                  <c:v>98.53</c:v>
                </c:pt>
                <c:pt idx="8">
                  <c:v>117.47</c:v>
                </c:pt>
                <c:pt idx="9">
                  <c:v>133.69</c:v>
                </c:pt>
                <c:pt idx="10">
                  <c:v>158.61000000000001</c:v>
                </c:pt>
                <c:pt idx="11">
                  <c:v>188.51</c:v>
                </c:pt>
                <c:pt idx="12">
                  <c:v>211.92</c:v>
                </c:pt>
                <c:pt idx="13">
                  <c:v>236.79</c:v>
                </c:pt>
                <c:pt idx="14">
                  <c:v>254.66</c:v>
                </c:pt>
                <c:pt idx="15">
                  <c:v>284.2</c:v>
                </c:pt>
                <c:pt idx="16">
                  <c:v>308.56</c:v>
                </c:pt>
                <c:pt idx="17">
                  <c:v>308.66000000000003</c:v>
                </c:pt>
                <c:pt idx="18">
                  <c:v>308.76</c:v>
                </c:pt>
                <c:pt idx="19">
                  <c:v>356.19</c:v>
                </c:pt>
                <c:pt idx="20">
                  <c:v>397.18</c:v>
                </c:pt>
                <c:pt idx="21">
                  <c:v>429</c:v>
                </c:pt>
                <c:pt idx="22">
                  <c:v>448.98</c:v>
                </c:pt>
                <c:pt idx="23">
                  <c:v>465</c:v>
                </c:pt>
              </c:numCache>
            </c:numRef>
          </c:val>
          <c:smooth val="0"/>
          <c:extLst>
            <c:ext xmlns:c16="http://schemas.microsoft.com/office/drawing/2014/chart" uri="{C3380CC4-5D6E-409C-BE32-E72D297353CC}">
              <c16:uniqueId val="{00000000-FF78-4AD3-816E-35DBA1F9A9BF}"/>
            </c:ext>
          </c:extLst>
        </c:ser>
        <c:dLbls>
          <c:showLegendKey val="0"/>
          <c:showVal val="0"/>
          <c:showCatName val="0"/>
          <c:showSerName val="0"/>
          <c:showPercent val="0"/>
          <c:showBubbleSize val="0"/>
        </c:dLbls>
        <c:marker val="1"/>
        <c:smooth val="0"/>
        <c:axId val="351474015"/>
        <c:axId val="351499391"/>
      </c:lineChart>
      <c:catAx>
        <c:axId val="50416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crossAx val="504170840"/>
        <c:crosses val="autoZero"/>
        <c:auto val="1"/>
        <c:lblAlgn val="ctr"/>
        <c:lblOffset val="100"/>
        <c:noMultiLvlLbl val="0"/>
      </c:catAx>
      <c:valAx>
        <c:axId val="504170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crossAx val="504165592"/>
        <c:crosses val="autoZero"/>
        <c:crossBetween val="between"/>
      </c:valAx>
      <c:valAx>
        <c:axId val="351499391"/>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1474015"/>
        <c:crosses val="max"/>
        <c:crossBetween val="between"/>
      </c:valAx>
      <c:catAx>
        <c:axId val="351474015"/>
        <c:scaling>
          <c:orientation val="minMax"/>
        </c:scaling>
        <c:delete val="1"/>
        <c:axPos val="b"/>
        <c:numFmt formatCode="General" sourceLinked="1"/>
        <c:majorTickMark val="out"/>
        <c:minorTickMark val="none"/>
        <c:tickLblPos val="nextTo"/>
        <c:crossAx val="351499391"/>
        <c:crosses val="autoZero"/>
        <c:auto val="1"/>
        <c:lblAlgn val="ctr"/>
        <c:lblOffset val="100"/>
        <c:noMultiLvlLbl val="0"/>
      </c:catAx>
      <c:spPr>
        <a:noFill/>
        <a:ln>
          <a:noFill/>
        </a:ln>
        <a:effectLst/>
      </c:spPr>
    </c:plotArea>
    <c:legend>
      <c:legendPos val="b"/>
      <c:layout>
        <c:manualLayout>
          <c:xMode val="edge"/>
          <c:yMode val="edge"/>
          <c:x val="0.23260939365399338"/>
          <c:y val="0.59503439726417295"/>
          <c:w val="0.62010064027028211"/>
          <c:h val="4.26543154196648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lv-LV" sz="1600" b="1">
                <a:solidFill>
                  <a:schemeClr val="tx1">
                    <a:lumMod val="75000"/>
                    <a:lumOff val="25000"/>
                  </a:schemeClr>
                </a:solidFill>
              </a:rPr>
              <a:t>2020. gadā izlietotais, 2021. gadam plānotais un izlietotais atbalsts</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v>2020. g. Izpilde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grafiks_!$C$5:$C$10</c:f>
              <c:numCache>
                <c:formatCode>#,##0</c:formatCode>
                <c:ptCount val="6"/>
                <c:pt idx="0">
                  <c:v>1285.5963616900003</c:v>
                </c:pt>
                <c:pt idx="1">
                  <c:v>631.79394600000012</c:v>
                </c:pt>
                <c:pt idx="2">
                  <c:v>239.96399569000002</c:v>
                </c:pt>
                <c:pt idx="3">
                  <c:v>129.58778200000003</c:v>
                </c:pt>
                <c:pt idx="4">
                  <c:v>256.99299999999999</c:v>
                </c:pt>
                <c:pt idx="5">
                  <c:v>27.257638</c:v>
                </c:pt>
              </c:numCache>
            </c:numRef>
          </c:val>
          <c:extLst>
            <c:ext xmlns:c16="http://schemas.microsoft.com/office/drawing/2014/chart" uri="{C3380CC4-5D6E-409C-BE32-E72D297353CC}">
              <c16:uniqueId val="{00000000-8B81-48C5-B0BC-6EEDB8393949}"/>
            </c:ext>
          </c:extLst>
        </c:ser>
        <c:ser>
          <c:idx val="1"/>
          <c:order val="1"/>
          <c:tx>
            <c:v>2020. g. Izpilde</c:v>
          </c:tx>
          <c:spPr>
            <a:solidFill>
              <a:schemeClr val="accent2"/>
            </a:solid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grafiks_!$D$5:$D$10</c:f>
              <c:numCache>
                <c:formatCode>#,##0</c:formatCode>
                <c:ptCount val="6"/>
              </c:numCache>
            </c:numRef>
          </c:val>
          <c:extLst>
            <c:ext xmlns:c16="http://schemas.microsoft.com/office/drawing/2014/chart" uri="{C3380CC4-5D6E-409C-BE32-E72D297353CC}">
              <c16:uniqueId val="{00000001-8B81-48C5-B0BC-6EEDB8393949}"/>
            </c:ext>
          </c:extLst>
        </c:ser>
        <c:dLbls>
          <c:showLegendKey val="0"/>
          <c:showVal val="0"/>
          <c:showCatName val="0"/>
          <c:showSerName val="0"/>
          <c:showPercent val="0"/>
          <c:showBubbleSize val="0"/>
        </c:dLbls>
        <c:gapWidth val="0"/>
        <c:overlap val="-100"/>
        <c:axId val="907041760"/>
        <c:axId val="907040120"/>
      </c:barChart>
      <c:barChart>
        <c:barDir val="col"/>
        <c:grouping val="stacked"/>
        <c:varyColors val="0"/>
        <c:ser>
          <c:idx val="2"/>
          <c:order val="2"/>
          <c:tx>
            <c:v>2021. g.  Izpilde</c:v>
          </c:tx>
          <c:spPr>
            <a:pattFill prst="wdUpDiag">
              <a:fgClr>
                <a:srgbClr val="92D050"/>
              </a:fgClr>
              <a:bgClr>
                <a:schemeClr val="bg1"/>
              </a:bgClr>
            </a:patt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grafiks_!$E$5:$E$10</c:f>
              <c:numCache>
                <c:formatCode>#,##0</c:formatCode>
                <c:ptCount val="6"/>
                <c:pt idx="0">
                  <c:v>1465.1000000000001</c:v>
                </c:pt>
                <c:pt idx="1">
                  <c:v>818.1</c:v>
                </c:pt>
                <c:pt idx="2">
                  <c:v>58.7</c:v>
                </c:pt>
                <c:pt idx="3">
                  <c:v>501</c:v>
                </c:pt>
                <c:pt idx="4">
                  <c:v>60.5</c:v>
                </c:pt>
                <c:pt idx="5">
                  <c:v>26.8</c:v>
                </c:pt>
              </c:numCache>
            </c:numRef>
          </c:val>
          <c:extLst>
            <c:ext xmlns:c16="http://schemas.microsoft.com/office/drawing/2014/chart" uri="{C3380CC4-5D6E-409C-BE32-E72D297353CC}">
              <c16:uniqueId val="{00000002-8B81-48C5-B0BC-6EEDB8393949}"/>
            </c:ext>
          </c:extLst>
        </c:ser>
        <c:ser>
          <c:idx val="3"/>
          <c:order val="3"/>
          <c:tx>
            <c:v>2021.g. plāns</c:v>
          </c:tx>
          <c:spPr>
            <a:solidFill>
              <a:srgbClr val="92D050"/>
            </a:solidFill>
            <a:ln>
              <a:noFill/>
            </a:ln>
            <a:effectLst/>
          </c:spPr>
          <c:invertIfNegative val="0"/>
          <c:dLbls>
            <c:dLbl>
              <c:idx val="0"/>
              <c:layout>
                <c:manualLayout>
                  <c:x val="1.4331857660688533E-3"/>
                  <c:y val="-0.18239489457752642"/>
                </c:manualLayout>
              </c:layout>
              <c:tx>
                <c:rich>
                  <a:bodyPr/>
                  <a:lstStyle/>
                  <a:p>
                    <a:r>
                      <a:rPr lang="en-US"/>
                      <a:t>3 491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81-48C5-B0BC-6EEDB8393949}"/>
                </c:ext>
              </c:extLst>
            </c:dLbl>
            <c:dLbl>
              <c:idx val="1"/>
              <c:layout>
                <c:manualLayout>
                  <c:x val="2.7129594510970326E-3"/>
                  <c:y val="-0.1019970209119322"/>
                </c:manualLayout>
              </c:layout>
              <c:tx>
                <c:rich>
                  <a:bodyPr/>
                  <a:lstStyle/>
                  <a:p>
                    <a:r>
                      <a:rPr lang="en-US"/>
                      <a:t>1 772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81-48C5-B0BC-6EEDB8393949}"/>
                </c:ext>
              </c:extLst>
            </c:dLbl>
            <c:dLbl>
              <c:idx val="2"/>
              <c:layout>
                <c:manualLayout>
                  <c:x val="7.7980646882249685E-4"/>
                  <c:y val="-9.8780334203299888E-2"/>
                </c:manualLayout>
              </c:layout>
              <c:tx>
                <c:rich>
                  <a:bodyPr/>
                  <a:lstStyle/>
                  <a:p>
                    <a:r>
                      <a:rPr lang="en-US"/>
                      <a:t>980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81-48C5-B0BC-6EEDB8393949}"/>
                </c:ext>
              </c:extLst>
            </c:dLbl>
            <c:dLbl>
              <c:idx val="3"/>
              <c:layout>
                <c:manualLayout>
                  <c:x val="0"/>
                  <c:y val="-2.830855282368527E-2"/>
                </c:manualLayout>
              </c:layout>
              <c:tx>
                <c:rich>
                  <a:bodyPr/>
                  <a:lstStyle/>
                  <a:p>
                    <a:r>
                      <a:rPr lang="en-US"/>
                      <a:t>539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81-48C5-B0BC-6EEDB8393949}"/>
                </c:ext>
              </c:extLst>
            </c:dLbl>
            <c:dLbl>
              <c:idx val="4"/>
              <c:layout>
                <c:manualLayout>
                  <c:x val="7.7972714338856765E-4"/>
                  <c:y val="-2.0759605404036003E-2"/>
                </c:manualLayout>
              </c:layout>
              <c:tx>
                <c:rich>
                  <a:bodyPr/>
                  <a:lstStyle/>
                  <a:p>
                    <a:r>
                      <a:rPr lang="en-US"/>
                      <a:t>110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81-48C5-B0BC-6EEDB8393949}"/>
                </c:ext>
              </c:extLst>
            </c:dLbl>
            <c:dLbl>
              <c:idx val="5"/>
              <c:layout>
                <c:manualLayout>
                  <c:x val="0"/>
                  <c:y val="-3.019578967859762E-2"/>
                </c:manualLayout>
              </c:layout>
              <c:tx>
                <c:rich>
                  <a:bodyPr/>
                  <a:lstStyle/>
                  <a:p>
                    <a:r>
                      <a:rPr lang="en-US"/>
                      <a:t>90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B81-48C5-B0BC-6EEDB839394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grafiks_!$F$5:$F$10</c:f>
              <c:numCache>
                <c:formatCode>#,##0</c:formatCode>
                <c:ptCount val="6"/>
                <c:pt idx="0">
                  <c:v>2025.4952372999999</c:v>
                </c:pt>
                <c:pt idx="1">
                  <c:v>953.49999999999989</c:v>
                </c:pt>
                <c:pt idx="2">
                  <c:v>921.19523730000003</c:v>
                </c:pt>
                <c:pt idx="3">
                  <c:v>38.200000000000045</c:v>
                </c:pt>
                <c:pt idx="4">
                  <c:v>49.5</c:v>
                </c:pt>
                <c:pt idx="5">
                  <c:v>63.100000000000009</c:v>
                </c:pt>
              </c:numCache>
            </c:numRef>
          </c:val>
          <c:extLst>
            <c:ext xmlns:c16="http://schemas.microsoft.com/office/drawing/2014/chart" uri="{C3380CC4-5D6E-409C-BE32-E72D297353CC}">
              <c16:uniqueId val="{00000009-8B81-48C5-B0BC-6EEDB8393949}"/>
            </c:ext>
          </c:extLst>
        </c:ser>
        <c:dLbls>
          <c:showLegendKey val="0"/>
          <c:showVal val="0"/>
          <c:showCatName val="0"/>
          <c:showSerName val="0"/>
          <c:showPercent val="0"/>
          <c:showBubbleSize val="0"/>
        </c:dLbls>
        <c:gapWidth val="219"/>
        <c:overlap val="100"/>
        <c:axId val="1062997344"/>
        <c:axId val="882029072"/>
      </c:barChart>
      <c:catAx>
        <c:axId val="9070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0120"/>
        <c:crosses val="autoZero"/>
        <c:auto val="1"/>
        <c:lblAlgn val="ctr"/>
        <c:lblOffset val="100"/>
        <c:noMultiLvlLbl val="0"/>
      </c:catAx>
      <c:valAx>
        <c:axId val="907040120"/>
        <c:scaling>
          <c:orientation val="minMax"/>
          <c:max val="3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600">
                    <a:latin typeface="Times New Roman" panose="02020603050405020304" pitchFamily="18" charset="0"/>
                    <a:cs typeface="Times New Roman" panose="02020603050405020304" pitchFamily="18" charset="0"/>
                  </a:rPr>
                  <a:t>milj.eiro</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1760"/>
        <c:crosses val="autoZero"/>
        <c:crossBetween val="between"/>
      </c:valAx>
      <c:valAx>
        <c:axId val="882029072"/>
        <c:scaling>
          <c:orientation val="minMax"/>
        </c:scaling>
        <c:delete val="1"/>
        <c:axPos val="r"/>
        <c:numFmt formatCode="#,##0" sourceLinked="1"/>
        <c:majorTickMark val="out"/>
        <c:minorTickMark val="none"/>
        <c:tickLblPos val="nextTo"/>
        <c:crossAx val="1062997344"/>
        <c:crosses val="max"/>
        <c:crossBetween val="between"/>
      </c:valAx>
      <c:catAx>
        <c:axId val="1062997344"/>
        <c:scaling>
          <c:orientation val="minMax"/>
        </c:scaling>
        <c:delete val="1"/>
        <c:axPos val="b"/>
        <c:numFmt formatCode="General" sourceLinked="1"/>
        <c:majorTickMark val="out"/>
        <c:minorTickMark val="none"/>
        <c:tickLblPos val="nextTo"/>
        <c:crossAx val="882029072"/>
        <c:crosses val="autoZero"/>
        <c:auto val="1"/>
        <c:lblAlgn val="ctr"/>
        <c:lblOffset val="100"/>
        <c:noMultiLvlLbl val="0"/>
      </c:catAx>
      <c:spPr>
        <a:noFill/>
        <a:ln>
          <a:noFill/>
        </a:ln>
        <a:effectLst/>
      </c:spPr>
    </c:plotArea>
    <c:legend>
      <c:legendPos val="b"/>
      <c:legendEntry>
        <c:idx val="1"/>
        <c:delete val="1"/>
      </c:legendEntry>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800" b="1" i="0" baseline="0">
                <a:effectLst/>
              </a:rPr>
              <a:t>2021. gadā izlietotais atbalsts dinamikā </a:t>
            </a:r>
            <a:endParaRPr lang="lv-LV">
              <a:effectLst/>
            </a:endParaRPr>
          </a:p>
        </c:rich>
      </c:tx>
      <c:layout>
        <c:manualLayout>
          <c:xMode val="edge"/>
          <c:yMode val="edge"/>
          <c:x val="0.32580429012361262"/>
          <c:y val="5.3901687929235394E-2"/>
        </c:manualLayout>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manualLayout>
          <c:layoutTarget val="inner"/>
          <c:xMode val="edge"/>
          <c:yMode val="edge"/>
          <c:x val="7.9024488488803224E-2"/>
          <c:y val="2.9461265067889864E-2"/>
          <c:w val="0.88853966538887219"/>
          <c:h val="0.81377575710576611"/>
        </c:manualLayout>
      </c:layout>
      <c:areaChart>
        <c:grouping val="stacked"/>
        <c:varyColors val="0"/>
        <c:ser>
          <c:idx val="0"/>
          <c:order val="0"/>
          <c:tx>
            <c:strRef>
              <c:f>'grafiks dinamika'!$A$5</c:f>
              <c:strCache>
                <c:ptCount val="1"/>
                <c:pt idx="0">
                  <c:v>Atbalsts nodokļu jomā</c:v>
                </c:pt>
              </c:strCache>
            </c:strRef>
          </c:tx>
          <c:spPr>
            <a:solidFill>
              <a:schemeClr val="accent1"/>
            </a:solidFill>
            <a:ln w="25400">
              <a:noFill/>
            </a:ln>
            <a:effectLst/>
          </c:spPr>
          <c:cat>
            <c:strRef>
              <c:f>'grafiks dinamika'!$B$4:$X$4</c:f>
              <c:strCache>
                <c:ptCount val="23"/>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strCache>
            </c:strRef>
          </c:cat>
          <c:val>
            <c:numRef>
              <c:f>'grafiks dinamika'!$B$5:$X$5</c:f>
              <c:numCache>
                <c:formatCode>0</c:formatCode>
                <c:ptCount val="23"/>
                <c:pt idx="0">
                  <c:v>3.6</c:v>
                </c:pt>
                <c:pt idx="1">
                  <c:v>20.57</c:v>
                </c:pt>
                <c:pt idx="2">
                  <c:v>20.45</c:v>
                </c:pt>
                <c:pt idx="3">
                  <c:v>24.1</c:v>
                </c:pt>
                <c:pt idx="4">
                  <c:v>27.57</c:v>
                </c:pt>
                <c:pt idx="5">
                  <c:v>29.78</c:v>
                </c:pt>
                <c:pt idx="6">
                  <c:v>31</c:v>
                </c:pt>
                <c:pt idx="7">
                  <c:v>34.17</c:v>
                </c:pt>
                <c:pt idx="8">
                  <c:v>38.96</c:v>
                </c:pt>
                <c:pt idx="9">
                  <c:v>40.700000000000003</c:v>
                </c:pt>
                <c:pt idx="10">
                  <c:v>42.43</c:v>
                </c:pt>
                <c:pt idx="11">
                  <c:v>43.11</c:v>
                </c:pt>
                <c:pt idx="12">
                  <c:v>46.81</c:v>
                </c:pt>
                <c:pt idx="13">
                  <c:v>50.3</c:v>
                </c:pt>
                <c:pt idx="14">
                  <c:v>51</c:v>
                </c:pt>
                <c:pt idx="15">
                  <c:v>51.9</c:v>
                </c:pt>
                <c:pt idx="16">
                  <c:v>53.87</c:v>
                </c:pt>
                <c:pt idx="17">
                  <c:v>57.36</c:v>
                </c:pt>
                <c:pt idx="18">
                  <c:v>57.66</c:v>
                </c:pt>
                <c:pt idx="19">
                  <c:v>58.25</c:v>
                </c:pt>
                <c:pt idx="20">
                  <c:v>58.57</c:v>
                </c:pt>
                <c:pt idx="21">
                  <c:v>58.57</c:v>
                </c:pt>
                <c:pt idx="22">
                  <c:v>60.5</c:v>
                </c:pt>
              </c:numCache>
            </c:numRef>
          </c:val>
          <c:extLst>
            <c:ext xmlns:c16="http://schemas.microsoft.com/office/drawing/2014/chart" uri="{C3380CC4-5D6E-409C-BE32-E72D297353CC}">
              <c16:uniqueId val="{00000000-D635-421C-AA0E-AB7E9463325E}"/>
            </c:ext>
          </c:extLst>
        </c:ser>
        <c:ser>
          <c:idx val="1"/>
          <c:order val="1"/>
          <c:tx>
            <c:strRef>
              <c:f>'grafiks dinamika'!$A$6</c:f>
              <c:strCache>
                <c:ptCount val="1"/>
                <c:pt idx="0">
                  <c:v>Atbalsts pabalstu jomā</c:v>
                </c:pt>
              </c:strCache>
            </c:strRef>
          </c:tx>
          <c:spPr>
            <a:solidFill>
              <a:schemeClr val="accent2"/>
            </a:solidFill>
            <a:ln w="25400">
              <a:noFill/>
            </a:ln>
            <a:effectLst/>
          </c:spPr>
          <c:cat>
            <c:strRef>
              <c:f>'grafiks dinamika'!$B$4:$X$4</c:f>
              <c:strCache>
                <c:ptCount val="23"/>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strCache>
            </c:strRef>
          </c:cat>
          <c:val>
            <c:numRef>
              <c:f>'grafiks dinamika'!$B$6:$X$6</c:f>
              <c:numCache>
                <c:formatCode>0</c:formatCode>
                <c:ptCount val="23"/>
                <c:pt idx="0">
                  <c:v>9.8949479999999994</c:v>
                </c:pt>
                <c:pt idx="1">
                  <c:v>24.067866999999996</c:v>
                </c:pt>
                <c:pt idx="2">
                  <c:v>32.274964000000004</c:v>
                </c:pt>
                <c:pt idx="3">
                  <c:v>44.565393</c:v>
                </c:pt>
                <c:pt idx="4">
                  <c:v>60.480890000000002</c:v>
                </c:pt>
                <c:pt idx="5">
                  <c:v>68.501813999999996</c:v>
                </c:pt>
                <c:pt idx="6">
                  <c:v>85.042389000000014</c:v>
                </c:pt>
                <c:pt idx="7">
                  <c:v>224.12702300000001</c:v>
                </c:pt>
                <c:pt idx="8">
                  <c:v>292.64163200000002</c:v>
                </c:pt>
                <c:pt idx="9">
                  <c:v>314.459158</c:v>
                </c:pt>
                <c:pt idx="10">
                  <c:v>364.60645000000005</c:v>
                </c:pt>
                <c:pt idx="11">
                  <c:v>407.70064000000002</c:v>
                </c:pt>
                <c:pt idx="12">
                  <c:v>434.90636699999999</c:v>
                </c:pt>
                <c:pt idx="13">
                  <c:v>446.57268499999998</c:v>
                </c:pt>
                <c:pt idx="14">
                  <c:v>449.88000499999998</c:v>
                </c:pt>
                <c:pt idx="15">
                  <c:v>461.77043900000001</c:v>
                </c:pt>
                <c:pt idx="16">
                  <c:v>465.32086199999998</c:v>
                </c:pt>
                <c:pt idx="17">
                  <c:v>468.73254900000006</c:v>
                </c:pt>
                <c:pt idx="18">
                  <c:v>473.04244599999993</c:v>
                </c:pt>
                <c:pt idx="19">
                  <c:v>480.982147</c:v>
                </c:pt>
                <c:pt idx="20">
                  <c:v>486.507183</c:v>
                </c:pt>
                <c:pt idx="21">
                  <c:v>492</c:v>
                </c:pt>
                <c:pt idx="22">
                  <c:v>501</c:v>
                </c:pt>
              </c:numCache>
            </c:numRef>
          </c:val>
          <c:extLst>
            <c:ext xmlns:c16="http://schemas.microsoft.com/office/drawing/2014/chart" uri="{C3380CC4-5D6E-409C-BE32-E72D297353CC}">
              <c16:uniqueId val="{00000001-D635-421C-AA0E-AB7E9463325E}"/>
            </c:ext>
          </c:extLst>
        </c:ser>
        <c:ser>
          <c:idx val="2"/>
          <c:order val="2"/>
          <c:tx>
            <c:strRef>
              <c:f>'grafiks dinamika'!$A$7</c:f>
              <c:strCache>
                <c:ptCount val="1"/>
                <c:pt idx="0">
                  <c:v>Atbalsts aizdevumu un garantiju jomā</c:v>
                </c:pt>
              </c:strCache>
            </c:strRef>
          </c:tx>
          <c:spPr>
            <a:solidFill>
              <a:schemeClr val="accent3"/>
            </a:solidFill>
            <a:ln w="25400">
              <a:noFill/>
            </a:ln>
            <a:effectLst/>
          </c:spPr>
          <c:cat>
            <c:strRef>
              <c:f>'grafiks dinamika'!$B$4:$X$4</c:f>
              <c:strCache>
                <c:ptCount val="23"/>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strCache>
            </c:strRef>
          </c:cat>
          <c:val>
            <c:numRef>
              <c:f>'grafiks dinamika'!$B$7:$X$7</c:f>
              <c:numCache>
                <c:formatCode>0</c:formatCode>
                <c:ptCount val="23"/>
                <c:pt idx="0">
                  <c:v>1</c:v>
                </c:pt>
                <c:pt idx="1">
                  <c:v>9.3000000000000007</c:v>
                </c:pt>
                <c:pt idx="2">
                  <c:v>10.8</c:v>
                </c:pt>
                <c:pt idx="3">
                  <c:v>12.200000000000001</c:v>
                </c:pt>
                <c:pt idx="4">
                  <c:v>17.599999999999998</c:v>
                </c:pt>
                <c:pt idx="5">
                  <c:v>18.100000000000001</c:v>
                </c:pt>
                <c:pt idx="6">
                  <c:v>18.2</c:v>
                </c:pt>
                <c:pt idx="7">
                  <c:v>18.599999999999998</c:v>
                </c:pt>
                <c:pt idx="8">
                  <c:v>22.523985</c:v>
                </c:pt>
                <c:pt idx="9">
                  <c:v>22.723984999999999</c:v>
                </c:pt>
                <c:pt idx="10">
                  <c:v>23.023985</c:v>
                </c:pt>
                <c:pt idx="11">
                  <c:v>23.023985</c:v>
                </c:pt>
                <c:pt idx="12">
                  <c:v>23.323985</c:v>
                </c:pt>
                <c:pt idx="13">
                  <c:v>23.682985000000002</c:v>
                </c:pt>
                <c:pt idx="14">
                  <c:v>34.850554000000002</c:v>
                </c:pt>
                <c:pt idx="15">
                  <c:v>36.045961439999999</c:v>
                </c:pt>
                <c:pt idx="16">
                  <c:v>36.245961440000002</c:v>
                </c:pt>
                <c:pt idx="17">
                  <c:v>36.445961440000005</c:v>
                </c:pt>
                <c:pt idx="18">
                  <c:v>44.769236739999997</c:v>
                </c:pt>
                <c:pt idx="19">
                  <c:v>48.460655260000003</c:v>
                </c:pt>
                <c:pt idx="20">
                  <c:v>50.309791199999999</c:v>
                </c:pt>
                <c:pt idx="21">
                  <c:v>56</c:v>
                </c:pt>
                <c:pt idx="22">
                  <c:v>58.7</c:v>
                </c:pt>
              </c:numCache>
            </c:numRef>
          </c:val>
          <c:extLst>
            <c:ext xmlns:c16="http://schemas.microsoft.com/office/drawing/2014/chart" uri="{C3380CC4-5D6E-409C-BE32-E72D297353CC}">
              <c16:uniqueId val="{00000002-D635-421C-AA0E-AB7E9463325E}"/>
            </c:ext>
          </c:extLst>
        </c:ser>
        <c:ser>
          <c:idx val="3"/>
          <c:order val="3"/>
          <c:tx>
            <c:strRef>
              <c:f>'grafiks dinamika'!$A$17</c:f>
              <c:strCache>
                <c:ptCount val="1"/>
                <c:pt idx="0">
                  <c:v>Atbalsts nozarēm</c:v>
                </c:pt>
              </c:strCache>
            </c:strRef>
          </c:tx>
          <c:spPr>
            <a:solidFill>
              <a:schemeClr val="accent4"/>
            </a:solidFill>
            <a:ln w="25400">
              <a:noFill/>
            </a:ln>
            <a:effectLst/>
          </c:spPr>
          <c:cat>
            <c:strRef>
              <c:f>'grafiks dinamika'!$B$4:$X$4</c:f>
              <c:strCache>
                <c:ptCount val="23"/>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strCache>
            </c:strRef>
          </c:cat>
          <c:val>
            <c:numRef>
              <c:f>'grafiks dinamika'!$B$8:$X$8</c:f>
              <c:numCache>
                <c:formatCode>0</c:formatCode>
                <c:ptCount val="23"/>
                <c:pt idx="0">
                  <c:v>6.643472</c:v>
                </c:pt>
                <c:pt idx="1">
                  <c:v>31.813112999999994</c:v>
                </c:pt>
                <c:pt idx="2">
                  <c:v>39.148060999999998</c:v>
                </c:pt>
                <c:pt idx="3">
                  <c:v>61.113772999999995</c:v>
                </c:pt>
                <c:pt idx="4">
                  <c:v>74.823831999999996</c:v>
                </c:pt>
                <c:pt idx="5">
                  <c:v>114.635797</c:v>
                </c:pt>
                <c:pt idx="6">
                  <c:v>136.39464800000002</c:v>
                </c:pt>
                <c:pt idx="7">
                  <c:v>153.196708</c:v>
                </c:pt>
                <c:pt idx="8">
                  <c:v>217.48806500000001</c:v>
                </c:pt>
                <c:pt idx="9">
                  <c:v>238.26906000000002</c:v>
                </c:pt>
                <c:pt idx="10">
                  <c:v>263.61030000000005</c:v>
                </c:pt>
                <c:pt idx="11">
                  <c:v>297.23411995999999</c:v>
                </c:pt>
                <c:pt idx="12">
                  <c:v>351.962265</c:v>
                </c:pt>
                <c:pt idx="13">
                  <c:v>392.12405299999995</c:v>
                </c:pt>
                <c:pt idx="14">
                  <c:v>411.48256895999998</c:v>
                </c:pt>
                <c:pt idx="15">
                  <c:v>444.42280596000001</c:v>
                </c:pt>
                <c:pt idx="16">
                  <c:v>471.26154296000004</c:v>
                </c:pt>
                <c:pt idx="17">
                  <c:v>491.17470732000004</c:v>
                </c:pt>
                <c:pt idx="18">
                  <c:v>503.37980235999999</c:v>
                </c:pt>
                <c:pt idx="19">
                  <c:v>562.79859332000001</c:v>
                </c:pt>
                <c:pt idx="20">
                  <c:v>617.24003535999998</c:v>
                </c:pt>
                <c:pt idx="21">
                  <c:v>737.39946825999982</c:v>
                </c:pt>
                <c:pt idx="22">
                  <c:v>818.1</c:v>
                </c:pt>
              </c:numCache>
            </c:numRef>
          </c:val>
          <c:extLst>
            <c:ext xmlns:c16="http://schemas.microsoft.com/office/drawing/2014/chart" uri="{C3380CC4-5D6E-409C-BE32-E72D297353CC}">
              <c16:uniqueId val="{00000003-D635-421C-AA0E-AB7E9463325E}"/>
            </c:ext>
          </c:extLst>
        </c:ser>
        <c:ser>
          <c:idx val="4"/>
          <c:order val="4"/>
          <c:tx>
            <c:strRef>
              <c:f>'grafiks dinamika'!$A$18</c:f>
              <c:strCache>
                <c:ptCount val="1"/>
                <c:pt idx="0">
                  <c:v>ES fondu finansējuma atbalsts</c:v>
                </c:pt>
              </c:strCache>
            </c:strRef>
          </c:tx>
          <c:spPr>
            <a:solidFill>
              <a:schemeClr val="accent5"/>
            </a:solidFill>
            <a:ln w="25400">
              <a:noFill/>
            </a:ln>
            <a:effectLst/>
          </c:spPr>
          <c:cat>
            <c:strRef>
              <c:f>'grafiks dinamika'!$B$4:$X$4</c:f>
              <c:strCache>
                <c:ptCount val="23"/>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strCache>
            </c:strRef>
          </c:cat>
          <c:val>
            <c:numRef>
              <c:f>'grafiks dinamika'!$B$9:$X$9</c:f>
              <c:numCache>
                <c:formatCode>0</c:formatCode>
                <c:ptCount val="23"/>
                <c:pt idx="0">
                  <c:v>0</c:v>
                </c:pt>
                <c:pt idx="1">
                  <c:v>0</c:v>
                </c:pt>
                <c:pt idx="2">
                  <c:v>0</c:v>
                </c:pt>
                <c:pt idx="3">
                  <c:v>0.67900000000000005</c:v>
                </c:pt>
                <c:pt idx="4">
                  <c:v>0.67900000000000005</c:v>
                </c:pt>
                <c:pt idx="5">
                  <c:v>0.67900000000000005</c:v>
                </c:pt>
                <c:pt idx="6">
                  <c:v>0.67900000000000005</c:v>
                </c:pt>
                <c:pt idx="7">
                  <c:v>0.67900000000000005</c:v>
                </c:pt>
                <c:pt idx="8">
                  <c:v>12.69</c:v>
                </c:pt>
                <c:pt idx="9">
                  <c:v>12.69</c:v>
                </c:pt>
                <c:pt idx="10">
                  <c:v>13.622120000000001</c:v>
                </c:pt>
                <c:pt idx="11">
                  <c:v>13.622120000000001</c:v>
                </c:pt>
                <c:pt idx="12">
                  <c:v>13.622120000000001</c:v>
                </c:pt>
                <c:pt idx="13">
                  <c:v>13.622120000000001</c:v>
                </c:pt>
                <c:pt idx="14">
                  <c:v>13.622120000000001</c:v>
                </c:pt>
                <c:pt idx="15">
                  <c:v>20.299999999999997</c:v>
                </c:pt>
                <c:pt idx="16">
                  <c:v>20.299999999999997</c:v>
                </c:pt>
                <c:pt idx="17">
                  <c:v>20.299999999999997</c:v>
                </c:pt>
                <c:pt idx="18">
                  <c:v>20.299999999999997</c:v>
                </c:pt>
                <c:pt idx="19">
                  <c:v>20.95</c:v>
                </c:pt>
                <c:pt idx="20">
                  <c:v>20.95</c:v>
                </c:pt>
                <c:pt idx="21">
                  <c:v>21</c:v>
                </c:pt>
                <c:pt idx="22" formatCode="General">
                  <c:v>27</c:v>
                </c:pt>
              </c:numCache>
            </c:numRef>
          </c:val>
          <c:extLst>
            <c:ext xmlns:c16="http://schemas.microsoft.com/office/drawing/2014/chart" uri="{C3380CC4-5D6E-409C-BE32-E72D297353CC}">
              <c16:uniqueId val="{00000004-D635-421C-AA0E-AB7E9463325E}"/>
            </c:ext>
          </c:extLst>
        </c:ser>
        <c:dLbls>
          <c:showLegendKey val="0"/>
          <c:showVal val="0"/>
          <c:showCatName val="0"/>
          <c:showSerName val="0"/>
          <c:showPercent val="0"/>
          <c:showBubbleSize val="0"/>
        </c:dLbls>
        <c:axId val="628443720"/>
        <c:axId val="628448312"/>
      </c:areaChart>
      <c:catAx>
        <c:axId val="628443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628448312"/>
        <c:crosses val="autoZero"/>
        <c:auto val="1"/>
        <c:lblAlgn val="ctr"/>
        <c:lblOffset val="100"/>
        <c:noMultiLvlLbl val="0"/>
      </c:catAx>
      <c:valAx>
        <c:axId val="628448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a:t>milj. eiro</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628443720"/>
        <c:crosses val="autoZero"/>
        <c:crossBetween val="midCat"/>
      </c:valAx>
      <c:spPr>
        <a:noFill/>
        <a:ln>
          <a:noFill/>
        </a:ln>
        <a:effectLst/>
      </c:spPr>
    </c:plotArea>
    <c:legend>
      <c:legendPos val="b"/>
      <c:layout>
        <c:manualLayout>
          <c:xMode val="edge"/>
          <c:yMode val="edge"/>
          <c:x val="6.0097574469152202E-3"/>
          <c:y val="0.93318221862742901"/>
          <c:w val="0.96453294800863987"/>
          <c:h val="6.499109621724137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lv-LV" sz="1600" b="1">
                <a:solidFill>
                  <a:schemeClr val="tx1">
                    <a:lumMod val="75000"/>
                    <a:lumOff val="25000"/>
                  </a:schemeClr>
                </a:solidFill>
              </a:rPr>
              <a:t>2020. gadā izlietotais, 2021. gadam plānotais un izlietotais atbalsts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v>2020. g. Izpilde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grafiks_!$C$5:$C$10</c:f>
              <c:numCache>
                <c:formatCode>#,##0</c:formatCode>
                <c:ptCount val="6"/>
                <c:pt idx="0">
                  <c:v>1285.5963616900003</c:v>
                </c:pt>
                <c:pt idx="1">
                  <c:v>631.79394600000012</c:v>
                </c:pt>
                <c:pt idx="2">
                  <c:v>239.96399569000002</c:v>
                </c:pt>
                <c:pt idx="3">
                  <c:v>129.58778200000003</c:v>
                </c:pt>
                <c:pt idx="4">
                  <c:v>256.99299999999999</c:v>
                </c:pt>
                <c:pt idx="5">
                  <c:v>27.257638</c:v>
                </c:pt>
              </c:numCache>
            </c:numRef>
          </c:val>
          <c:extLst>
            <c:ext xmlns:c16="http://schemas.microsoft.com/office/drawing/2014/chart" uri="{C3380CC4-5D6E-409C-BE32-E72D297353CC}">
              <c16:uniqueId val="{00000000-1307-4A78-A86D-D866707889B4}"/>
            </c:ext>
          </c:extLst>
        </c:ser>
        <c:ser>
          <c:idx val="1"/>
          <c:order val="1"/>
          <c:tx>
            <c:v>2020. g. Izpilde</c:v>
          </c:tx>
          <c:spPr>
            <a:solidFill>
              <a:schemeClr val="accent2"/>
            </a:solid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grafiks_!$D$5:$D$10</c:f>
              <c:numCache>
                <c:formatCode>#,##0</c:formatCode>
                <c:ptCount val="6"/>
              </c:numCache>
            </c:numRef>
          </c:val>
          <c:extLst>
            <c:ext xmlns:c16="http://schemas.microsoft.com/office/drawing/2014/chart" uri="{C3380CC4-5D6E-409C-BE32-E72D297353CC}">
              <c16:uniqueId val="{00000001-1307-4A78-A86D-D866707889B4}"/>
            </c:ext>
          </c:extLst>
        </c:ser>
        <c:dLbls>
          <c:showLegendKey val="0"/>
          <c:showVal val="0"/>
          <c:showCatName val="0"/>
          <c:showSerName val="0"/>
          <c:showPercent val="0"/>
          <c:showBubbleSize val="0"/>
        </c:dLbls>
        <c:gapWidth val="0"/>
        <c:overlap val="-100"/>
        <c:axId val="907041760"/>
        <c:axId val="907040120"/>
      </c:barChart>
      <c:barChart>
        <c:barDir val="col"/>
        <c:grouping val="stacked"/>
        <c:varyColors val="0"/>
        <c:ser>
          <c:idx val="2"/>
          <c:order val="2"/>
          <c:tx>
            <c:v>2021. g.  Izpilde</c:v>
          </c:tx>
          <c:spPr>
            <a:pattFill prst="wdUpDiag">
              <a:fgClr>
                <a:srgbClr val="92D050"/>
              </a:fgClr>
              <a:bgClr>
                <a:schemeClr val="bg1"/>
              </a:bgClr>
            </a:patt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grafiks_!$E$5:$E$10</c:f>
              <c:numCache>
                <c:formatCode>#,##0</c:formatCode>
                <c:ptCount val="6"/>
                <c:pt idx="0">
                  <c:v>1465.1000000000001</c:v>
                </c:pt>
                <c:pt idx="1">
                  <c:v>818.1</c:v>
                </c:pt>
                <c:pt idx="2">
                  <c:v>58.7</c:v>
                </c:pt>
                <c:pt idx="3">
                  <c:v>501</c:v>
                </c:pt>
                <c:pt idx="4">
                  <c:v>60.5</c:v>
                </c:pt>
                <c:pt idx="5">
                  <c:v>26.8</c:v>
                </c:pt>
              </c:numCache>
            </c:numRef>
          </c:val>
          <c:extLst>
            <c:ext xmlns:c16="http://schemas.microsoft.com/office/drawing/2014/chart" uri="{C3380CC4-5D6E-409C-BE32-E72D297353CC}">
              <c16:uniqueId val="{00000002-1307-4A78-A86D-D866707889B4}"/>
            </c:ext>
          </c:extLst>
        </c:ser>
        <c:ser>
          <c:idx val="3"/>
          <c:order val="3"/>
          <c:tx>
            <c:v>2021.g. plāns</c:v>
          </c:tx>
          <c:spPr>
            <a:solidFill>
              <a:srgbClr val="92D050"/>
            </a:solidFill>
            <a:ln>
              <a:noFill/>
            </a:ln>
            <a:effectLst/>
          </c:spPr>
          <c:invertIfNegative val="0"/>
          <c:dLbls>
            <c:dLbl>
              <c:idx val="0"/>
              <c:layout>
                <c:manualLayout>
                  <c:x val="-1.1786372280828232E-3"/>
                  <c:y val="-0.22618901966245308"/>
                </c:manualLayout>
              </c:layout>
              <c:tx>
                <c:rich>
                  <a:bodyPr/>
                  <a:lstStyle/>
                  <a:p>
                    <a:r>
                      <a:rPr lang="en-US"/>
                      <a:t>3 466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07-4A78-A86D-D866707889B4}"/>
                </c:ext>
              </c:extLst>
            </c:dLbl>
            <c:dLbl>
              <c:idx val="1"/>
              <c:layout>
                <c:manualLayout>
                  <c:x val="1.5594205782264745E-3"/>
                  <c:y val="-0.13040062086790249"/>
                </c:manualLayout>
              </c:layout>
              <c:tx>
                <c:rich>
                  <a:bodyPr/>
                  <a:lstStyle/>
                  <a:p>
                    <a:r>
                      <a:rPr lang="en-US"/>
                      <a:t>1 750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07-4A78-A86D-D866707889B4}"/>
                </c:ext>
              </c:extLst>
            </c:dLbl>
            <c:dLbl>
              <c:idx val="2"/>
              <c:layout>
                <c:manualLayout>
                  <c:x val="7.7975669215369129E-4"/>
                  <c:y val="-0.11805270868893286"/>
                </c:manualLayout>
              </c:layout>
              <c:tx>
                <c:rich>
                  <a:bodyPr/>
                  <a:lstStyle/>
                  <a:p>
                    <a:r>
                      <a:rPr lang="en-US"/>
                      <a:t>980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07-4A78-A86D-D866707889B4}"/>
                </c:ext>
              </c:extLst>
            </c:dLbl>
            <c:dLbl>
              <c:idx val="3"/>
              <c:layout>
                <c:manualLayout>
                  <c:x val="0"/>
                  <c:y val="-2.830855282368527E-2"/>
                </c:manualLayout>
              </c:layout>
              <c:tx>
                <c:rich>
                  <a:bodyPr/>
                  <a:lstStyle/>
                  <a:p>
                    <a:r>
                      <a:rPr lang="en-US"/>
                      <a:t>536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07-4A78-A86D-D866707889B4}"/>
                </c:ext>
              </c:extLst>
            </c:dLbl>
            <c:dLbl>
              <c:idx val="4"/>
              <c:layout>
                <c:manualLayout>
                  <c:x val="7.7972714338856765E-4"/>
                  <c:y val="-2.0759605404036003E-2"/>
                </c:manualLayout>
              </c:layout>
              <c:tx>
                <c:rich>
                  <a:bodyPr/>
                  <a:lstStyle/>
                  <a:p>
                    <a:r>
                      <a:rPr lang="en-US"/>
                      <a:t>110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07-4A78-A86D-D866707889B4}"/>
                </c:ext>
              </c:extLst>
            </c:dLbl>
            <c:dLbl>
              <c:idx val="5"/>
              <c:layout>
                <c:manualLayout>
                  <c:x val="0"/>
                  <c:y val="-3.019578967859762E-2"/>
                </c:manualLayout>
              </c:layout>
              <c:tx>
                <c:rich>
                  <a:bodyPr/>
                  <a:lstStyle/>
                  <a:p>
                    <a:r>
                      <a:rPr lang="en-US"/>
                      <a:t>90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07-4A78-A86D-D866707889B4}"/>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grafiks_!$F$5:$F$10</c:f>
              <c:numCache>
                <c:formatCode>#,##0</c:formatCode>
                <c:ptCount val="6"/>
                <c:pt idx="0">
                  <c:v>2025.4952372999999</c:v>
                </c:pt>
                <c:pt idx="1">
                  <c:v>953.49999999999989</c:v>
                </c:pt>
                <c:pt idx="2">
                  <c:v>921.19523730000003</c:v>
                </c:pt>
                <c:pt idx="3">
                  <c:v>38.200000000000045</c:v>
                </c:pt>
                <c:pt idx="4">
                  <c:v>49.5</c:v>
                </c:pt>
                <c:pt idx="5">
                  <c:v>63.100000000000009</c:v>
                </c:pt>
              </c:numCache>
            </c:numRef>
          </c:val>
          <c:extLst>
            <c:ext xmlns:c16="http://schemas.microsoft.com/office/drawing/2014/chart" uri="{C3380CC4-5D6E-409C-BE32-E72D297353CC}">
              <c16:uniqueId val="{00000009-1307-4A78-A86D-D866707889B4}"/>
            </c:ext>
          </c:extLst>
        </c:ser>
        <c:dLbls>
          <c:showLegendKey val="0"/>
          <c:showVal val="0"/>
          <c:showCatName val="0"/>
          <c:showSerName val="0"/>
          <c:showPercent val="0"/>
          <c:showBubbleSize val="0"/>
        </c:dLbls>
        <c:gapWidth val="219"/>
        <c:overlap val="100"/>
        <c:axId val="1062997344"/>
        <c:axId val="882029072"/>
      </c:barChart>
      <c:catAx>
        <c:axId val="9070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0120"/>
        <c:crosses val="autoZero"/>
        <c:auto val="1"/>
        <c:lblAlgn val="ctr"/>
        <c:lblOffset val="100"/>
        <c:noMultiLvlLbl val="0"/>
      </c:catAx>
      <c:valAx>
        <c:axId val="907040120"/>
        <c:scaling>
          <c:orientation val="minMax"/>
          <c:max val="3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800">
                    <a:latin typeface="Times New Roman" panose="02020603050405020304" pitchFamily="18" charset="0"/>
                    <a:cs typeface="Times New Roman" panose="02020603050405020304" pitchFamily="18" charset="0"/>
                  </a:rPr>
                  <a:t>milj.eiro</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1760"/>
        <c:crosses val="autoZero"/>
        <c:crossBetween val="between"/>
      </c:valAx>
      <c:valAx>
        <c:axId val="882029072"/>
        <c:scaling>
          <c:orientation val="minMax"/>
        </c:scaling>
        <c:delete val="1"/>
        <c:axPos val="r"/>
        <c:numFmt formatCode="#,##0" sourceLinked="1"/>
        <c:majorTickMark val="out"/>
        <c:minorTickMark val="none"/>
        <c:tickLblPos val="nextTo"/>
        <c:crossAx val="1062997344"/>
        <c:crosses val="max"/>
        <c:crossBetween val="between"/>
      </c:valAx>
      <c:catAx>
        <c:axId val="1062997344"/>
        <c:scaling>
          <c:orientation val="minMax"/>
        </c:scaling>
        <c:delete val="1"/>
        <c:axPos val="b"/>
        <c:numFmt formatCode="General" sourceLinked="1"/>
        <c:majorTickMark val="out"/>
        <c:minorTickMark val="none"/>
        <c:tickLblPos val="nextTo"/>
        <c:crossAx val="882029072"/>
        <c:crosses val="autoZero"/>
        <c:auto val="1"/>
        <c:lblAlgn val="ctr"/>
        <c:lblOffset val="100"/>
        <c:noMultiLvlLbl val="0"/>
      </c:cat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[ATBALSTA APJOMS_18072021.xlsx]pivot!PivotTable1</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800" b="1" i="0" baseline="0">
                <a:effectLst/>
              </a:rPr>
              <a:t>Lielāko pasākumu apjomi 2021. gadā pa nedēļām* un kumulatīvi (izvēlnes grafiks)</a:t>
            </a:r>
            <a:endParaRPr lang="lv-LV">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a:noFill/>
          </a:ln>
          <a:effectLst/>
        </c:spPr>
        <c:marker>
          <c:symbol val="none"/>
        </c:marker>
      </c:pivotFmt>
      <c:pivotFmt>
        <c:idx val="2"/>
        <c:spPr>
          <a:ln w="28575" cap="rnd">
            <a:solidFill>
              <a:schemeClr val="accent1"/>
            </a:solidFill>
            <a:round/>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1"/>
          <c:order val="1"/>
          <c:tx>
            <c:strRef>
              <c:f>pivot!$C$3</c:f>
              <c:strCache>
                <c:ptCount val="1"/>
                <c:pt idx="0">
                  <c:v>Sum of Izdevumi periodā, milj. eiro</c:v>
                </c:pt>
              </c:strCache>
            </c:strRef>
          </c:tx>
          <c:spPr>
            <a:solidFill>
              <a:schemeClr val="accent2"/>
            </a:solidFill>
            <a:ln>
              <a:noFill/>
            </a:ln>
            <a:effectLst/>
          </c:spPr>
          <c:invertIfNegative val="0"/>
          <c:cat>
            <c:strRef>
              <c:f>pivot!$A$4:$A$27</c:f>
              <c:strCache>
                <c:ptCount val="24"/>
                <c:pt idx="0">
                  <c:v>2021.01.17.</c:v>
                </c:pt>
                <c:pt idx="1">
                  <c:v>2021.02.07.</c:v>
                </c:pt>
                <c:pt idx="2">
                  <c:v>2021.02.14.</c:v>
                </c:pt>
                <c:pt idx="3">
                  <c:v>2021.02.21.</c:v>
                </c:pt>
                <c:pt idx="4">
                  <c:v>2021.02.28.</c:v>
                </c:pt>
                <c:pt idx="5">
                  <c:v>2021.03.07.</c:v>
                </c:pt>
                <c:pt idx="6">
                  <c:v>2021.03.14.</c:v>
                </c:pt>
                <c:pt idx="7">
                  <c:v>2021.03.21.</c:v>
                </c:pt>
                <c:pt idx="8">
                  <c:v>2021.03.28.</c:v>
                </c:pt>
                <c:pt idx="9">
                  <c:v>2021.04.01.</c:v>
                </c:pt>
                <c:pt idx="10">
                  <c:v>2021.04.11.</c:v>
                </c:pt>
                <c:pt idx="11">
                  <c:v>2021.04.18.</c:v>
                </c:pt>
                <c:pt idx="12">
                  <c:v>2021.04.25.</c:v>
                </c:pt>
                <c:pt idx="13">
                  <c:v>2021.05.02.</c:v>
                </c:pt>
                <c:pt idx="14">
                  <c:v>2021.05.09.</c:v>
                </c:pt>
                <c:pt idx="15">
                  <c:v>2021.05.16.</c:v>
                </c:pt>
                <c:pt idx="16">
                  <c:v>2021.05.23.</c:v>
                </c:pt>
                <c:pt idx="17">
                  <c:v>2021.05.30.</c:v>
                </c:pt>
                <c:pt idx="18">
                  <c:v>2021.06.06.</c:v>
                </c:pt>
                <c:pt idx="19">
                  <c:v>2021.06.13.</c:v>
                </c:pt>
                <c:pt idx="20">
                  <c:v>2021.06.20.</c:v>
                </c:pt>
                <c:pt idx="21">
                  <c:v>2021.06.30.</c:v>
                </c:pt>
                <c:pt idx="22">
                  <c:v>2021.07.11.</c:v>
                </c:pt>
                <c:pt idx="23">
                  <c:v>2021.07.18.</c:v>
                </c:pt>
              </c:strCache>
            </c:strRef>
          </c:cat>
          <c:val>
            <c:numRef>
              <c:f>pivot!$C$4:$C$27</c:f>
              <c:numCache>
                <c:formatCode>#,##0</c:formatCode>
                <c:ptCount val="24"/>
                <c:pt idx="0">
                  <c:v>2.0586500000000001</c:v>
                </c:pt>
                <c:pt idx="1">
                  <c:v>18.63035</c:v>
                </c:pt>
                <c:pt idx="2">
                  <c:v>4.0509999999999984</c:v>
                </c:pt>
                <c:pt idx="3">
                  <c:v>9.91</c:v>
                </c:pt>
                <c:pt idx="4">
                  <c:v>12.850000000000001</c:v>
                </c:pt>
                <c:pt idx="5">
                  <c:v>16.959999999999994</c:v>
                </c:pt>
                <c:pt idx="6">
                  <c:v>16.300000000000011</c:v>
                </c:pt>
                <c:pt idx="7">
                  <c:v>17.769999999999996</c:v>
                </c:pt>
                <c:pt idx="8">
                  <c:v>18.939999999999998</c:v>
                </c:pt>
                <c:pt idx="9">
                  <c:v>16.22</c:v>
                </c:pt>
                <c:pt idx="10">
                  <c:v>24.920000000000016</c:v>
                </c:pt>
                <c:pt idx="11">
                  <c:v>29.899999999999977</c:v>
                </c:pt>
                <c:pt idx="12">
                  <c:v>23.409999999999997</c:v>
                </c:pt>
                <c:pt idx="13">
                  <c:v>24.870000000000005</c:v>
                </c:pt>
                <c:pt idx="14">
                  <c:v>17.870000000000005</c:v>
                </c:pt>
                <c:pt idx="15">
                  <c:v>29.539999999999992</c:v>
                </c:pt>
                <c:pt idx="16">
                  <c:v>24.360000000000014</c:v>
                </c:pt>
                <c:pt idx="17">
                  <c:v>0.10000000000002274</c:v>
                </c:pt>
                <c:pt idx="18">
                  <c:v>9.9999999999965894E-2</c:v>
                </c:pt>
                <c:pt idx="19">
                  <c:v>47.430000000000007</c:v>
                </c:pt>
                <c:pt idx="20">
                  <c:v>40.990000000000009</c:v>
                </c:pt>
                <c:pt idx="21">
                  <c:v>31.819999999999993</c:v>
                </c:pt>
                <c:pt idx="22">
                  <c:v>19.980000000000018</c:v>
                </c:pt>
                <c:pt idx="23">
                  <c:v>16.019999999999982</c:v>
                </c:pt>
              </c:numCache>
            </c:numRef>
          </c:val>
          <c:extLst>
            <c:ext xmlns:c16="http://schemas.microsoft.com/office/drawing/2014/chart" uri="{C3380CC4-5D6E-409C-BE32-E72D297353CC}">
              <c16:uniqueId val="{00000001-2364-4535-8E44-82FAC111E942}"/>
            </c:ext>
          </c:extLst>
        </c:ser>
        <c:dLbls>
          <c:showLegendKey val="0"/>
          <c:showVal val="0"/>
          <c:showCatName val="0"/>
          <c:showSerName val="0"/>
          <c:showPercent val="0"/>
          <c:showBubbleSize val="0"/>
        </c:dLbls>
        <c:gapWidth val="150"/>
        <c:axId val="687232080"/>
        <c:axId val="687246640"/>
      </c:barChart>
      <c:lineChart>
        <c:grouping val="standard"/>
        <c:varyColors val="0"/>
        <c:ser>
          <c:idx val="0"/>
          <c:order val="0"/>
          <c:tx>
            <c:strRef>
              <c:f>pivot!$B$3</c:f>
              <c:strCache>
                <c:ptCount val="1"/>
                <c:pt idx="0">
                  <c:v>Sum of Izdevumi kumulatīvi, milj. eiro</c:v>
                </c:pt>
              </c:strCache>
            </c:strRef>
          </c:tx>
          <c:spPr>
            <a:ln w="28575" cap="rnd">
              <a:solidFill>
                <a:schemeClr val="accent1"/>
              </a:solidFill>
              <a:round/>
            </a:ln>
            <a:effectLst/>
          </c:spPr>
          <c:marker>
            <c:symbol val="none"/>
          </c:marker>
          <c:cat>
            <c:strRef>
              <c:f>pivot!$A$4:$A$27</c:f>
              <c:strCache>
                <c:ptCount val="24"/>
                <c:pt idx="0">
                  <c:v>2021.01.17.</c:v>
                </c:pt>
                <c:pt idx="1">
                  <c:v>2021.02.07.</c:v>
                </c:pt>
                <c:pt idx="2">
                  <c:v>2021.02.14.</c:v>
                </c:pt>
                <c:pt idx="3">
                  <c:v>2021.02.21.</c:v>
                </c:pt>
                <c:pt idx="4">
                  <c:v>2021.02.28.</c:v>
                </c:pt>
                <c:pt idx="5">
                  <c:v>2021.03.07.</c:v>
                </c:pt>
                <c:pt idx="6">
                  <c:v>2021.03.14.</c:v>
                </c:pt>
                <c:pt idx="7">
                  <c:v>2021.03.21.</c:v>
                </c:pt>
                <c:pt idx="8">
                  <c:v>2021.03.28.</c:v>
                </c:pt>
                <c:pt idx="9">
                  <c:v>2021.04.01.</c:v>
                </c:pt>
                <c:pt idx="10">
                  <c:v>2021.04.11.</c:v>
                </c:pt>
                <c:pt idx="11">
                  <c:v>2021.04.18.</c:v>
                </c:pt>
                <c:pt idx="12">
                  <c:v>2021.04.25.</c:v>
                </c:pt>
                <c:pt idx="13">
                  <c:v>2021.05.02.</c:v>
                </c:pt>
                <c:pt idx="14">
                  <c:v>2021.05.09.</c:v>
                </c:pt>
                <c:pt idx="15">
                  <c:v>2021.05.16.</c:v>
                </c:pt>
                <c:pt idx="16">
                  <c:v>2021.05.23.</c:v>
                </c:pt>
                <c:pt idx="17">
                  <c:v>2021.05.30.</c:v>
                </c:pt>
                <c:pt idx="18">
                  <c:v>2021.06.06.</c:v>
                </c:pt>
                <c:pt idx="19">
                  <c:v>2021.06.13.</c:v>
                </c:pt>
                <c:pt idx="20">
                  <c:v>2021.06.20.</c:v>
                </c:pt>
                <c:pt idx="21">
                  <c:v>2021.06.30.</c:v>
                </c:pt>
                <c:pt idx="22">
                  <c:v>2021.07.11.</c:v>
                </c:pt>
                <c:pt idx="23">
                  <c:v>2021.07.18.</c:v>
                </c:pt>
              </c:strCache>
            </c:strRef>
          </c:cat>
          <c:val>
            <c:numRef>
              <c:f>pivot!$B$4:$B$27</c:f>
              <c:numCache>
                <c:formatCode>#,##0</c:formatCode>
                <c:ptCount val="24"/>
                <c:pt idx="0">
                  <c:v>2.0586500000000001</c:v>
                </c:pt>
                <c:pt idx="1">
                  <c:v>20.689</c:v>
                </c:pt>
                <c:pt idx="2">
                  <c:v>24.74</c:v>
                </c:pt>
                <c:pt idx="3">
                  <c:v>34.65</c:v>
                </c:pt>
                <c:pt idx="4">
                  <c:v>47.5</c:v>
                </c:pt>
                <c:pt idx="5">
                  <c:v>64.459999999999994</c:v>
                </c:pt>
                <c:pt idx="6">
                  <c:v>80.760000000000005</c:v>
                </c:pt>
                <c:pt idx="7">
                  <c:v>98.53</c:v>
                </c:pt>
                <c:pt idx="8">
                  <c:v>117.47</c:v>
                </c:pt>
                <c:pt idx="9">
                  <c:v>133.69</c:v>
                </c:pt>
                <c:pt idx="10">
                  <c:v>158.61000000000001</c:v>
                </c:pt>
                <c:pt idx="11">
                  <c:v>188.51</c:v>
                </c:pt>
                <c:pt idx="12">
                  <c:v>211.92</c:v>
                </c:pt>
                <c:pt idx="13">
                  <c:v>236.79</c:v>
                </c:pt>
                <c:pt idx="14">
                  <c:v>254.66</c:v>
                </c:pt>
                <c:pt idx="15">
                  <c:v>284.2</c:v>
                </c:pt>
                <c:pt idx="16">
                  <c:v>308.56</c:v>
                </c:pt>
                <c:pt idx="17">
                  <c:v>308.66000000000003</c:v>
                </c:pt>
                <c:pt idx="18">
                  <c:v>308.76</c:v>
                </c:pt>
                <c:pt idx="19">
                  <c:v>356.19</c:v>
                </c:pt>
                <c:pt idx="20">
                  <c:v>397.18</c:v>
                </c:pt>
                <c:pt idx="21">
                  <c:v>429</c:v>
                </c:pt>
                <c:pt idx="22">
                  <c:v>448.98</c:v>
                </c:pt>
                <c:pt idx="23">
                  <c:v>465</c:v>
                </c:pt>
              </c:numCache>
            </c:numRef>
          </c:val>
          <c:smooth val="0"/>
          <c:extLst>
            <c:ext xmlns:c16="http://schemas.microsoft.com/office/drawing/2014/chart" uri="{C3380CC4-5D6E-409C-BE32-E72D297353CC}">
              <c16:uniqueId val="{00000000-2364-4535-8E44-82FAC111E942}"/>
            </c:ext>
          </c:extLst>
        </c:ser>
        <c:dLbls>
          <c:showLegendKey val="0"/>
          <c:showVal val="0"/>
          <c:showCatName val="0"/>
          <c:showSerName val="0"/>
          <c:showPercent val="0"/>
          <c:showBubbleSize val="0"/>
        </c:dLbls>
        <c:marker val="1"/>
        <c:smooth val="0"/>
        <c:axId val="504165592"/>
        <c:axId val="504170840"/>
      </c:lineChart>
      <c:catAx>
        <c:axId val="50416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4170840"/>
        <c:crosses val="autoZero"/>
        <c:auto val="1"/>
        <c:lblAlgn val="ctr"/>
        <c:lblOffset val="100"/>
        <c:noMultiLvlLbl val="0"/>
      </c:catAx>
      <c:valAx>
        <c:axId val="504170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4165592"/>
        <c:crosses val="autoZero"/>
        <c:crossBetween val="between"/>
      </c:valAx>
      <c:valAx>
        <c:axId val="6872466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87232080"/>
        <c:crosses val="max"/>
        <c:crossBetween val="between"/>
      </c:valAx>
      <c:catAx>
        <c:axId val="687232080"/>
        <c:scaling>
          <c:orientation val="minMax"/>
        </c:scaling>
        <c:delete val="1"/>
        <c:axPos val="b"/>
        <c:numFmt formatCode="General" sourceLinked="1"/>
        <c:majorTickMark val="out"/>
        <c:minorTickMark val="none"/>
        <c:tickLblPos val="nextTo"/>
        <c:crossAx val="687246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40821</xdr:colOff>
      <xdr:row>17</xdr:row>
      <xdr:rowOff>0</xdr:rowOff>
    </xdr:from>
    <xdr:to>
      <xdr:col>22</xdr:col>
      <xdr:colOff>40820</xdr:colOff>
      <xdr:row>33</xdr:row>
      <xdr:rowOff>149679</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40821</xdr:colOff>
      <xdr:row>28</xdr:row>
      <xdr:rowOff>119745</xdr:rowOff>
    </xdr:from>
    <xdr:to>
      <xdr:col>22</xdr:col>
      <xdr:colOff>54428</xdr:colOff>
      <xdr:row>33</xdr:row>
      <xdr:rowOff>231321</xdr:rowOff>
    </xdr:to>
    <mc:AlternateContent xmlns:mc="http://schemas.openxmlformats.org/markup-compatibility/2006" xmlns:a14="http://schemas.microsoft.com/office/drawing/2010/main">
      <mc:Choice Requires="a14">
        <xdr:graphicFrame macro="">
          <xdr:nvGraphicFramePr>
            <xdr:cNvPr id="3" name="Pasākuma nosaukum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Pasākuma nosaukums"/>
            </a:graphicData>
          </a:graphic>
        </xdr:graphicFrame>
      </mc:Choice>
      <mc:Fallback xmlns="">
        <xdr:sp macro="" textlink="">
          <xdr:nvSpPr>
            <xdr:cNvPr id="0" name=""/>
            <xdr:cNvSpPr>
              <a:spLocks noTextEdit="1"/>
            </xdr:cNvSpPr>
          </xdr:nvSpPr>
          <xdr:spPr>
            <a:xfrm>
              <a:off x="9851571" y="8501745"/>
              <a:ext cx="8790214" cy="2111826"/>
            </a:xfrm>
            <a:prstGeom prst="rect">
              <a:avLst/>
            </a:prstGeom>
            <a:solidFill>
              <a:prstClr val="white"/>
            </a:solidFill>
            <a:ln w="1">
              <a:solidFill>
                <a:prstClr val="green"/>
              </a:solidFill>
            </a:ln>
          </xdr:spPr>
          <xdr:txBody>
            <a:bodyPr vertOverflow="clip" horzOverflow="clip"/>
            <a:lstStyle/>
            <a:p>
              <a:r>
                <a:rPr lang="lv-LV"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40821</xdr:colOff>
      <xdr:row>34</xdr:row>
      <xdr:rowOff>0</xdr:rowOff>
    </xdr:from>
    <xdr:to>
      <xdr:col>21</xdr:col>
      <xdr:colOff>557892</xdr:colOff>
      <xdr:row>47</xdr:row>
      <xdr:rowOff>176892</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27214</xdr:colOff>
      <xdr:row>0</xdr:row>
      <xdr:rowOff>13609</xdr:rowOff>
    </xdr:from>
    <xdr:to>
      <xdr:col>22</xdr:col>
      <xdr:colOff>54428</xdr:colOff>
      <xdr:row>16</xdr:row>
      <xdr:rowOff>176893</xdr:rowOff>
    </xdr:to>
    <xdr:pic>
      <xdr:nvPicPr>
        <xdr:cNvPr id="2" name="Picture 1"/>
        <xdr:cNvPicPr>
          <a:picLocks noChangeAspect="1"/>
        </xdr:cNvPicPr>
      </xdr:nvPicPr>
      <xdr:blipFill>
        <a:blip xmlns:r="http://schemas.openxmlformats.org/officeDocument/2006/relationships" r:embed="rId3"/>
        <a:stretch>
          <a:fillRect/>
        </a:stretch>
      </xdr:blipFill>
      <xdr:spPr>
        <a:xfrm>
          <a:off x="9837964" y="13609"/>
          <a:ext cx="8803821" cy="4925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54429</xdr:rowOff>
    </xdr:from>
    <xdr:to>
      <xdr:col>22</xdr:col>
      <xdr:colOff>190500</xdr:colOff>
      <xdr:row>54</xdr:row>
      <xdr:rowOff>1</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297655</xdr:colOff>
      <xdr:row>0</xdr:row>
      <xdr:rowOff>83344</xdr:rowOff>
    </xdr:from>
    <xdr:to>
      <xdr:col>25</xdr:col>
      <xdr:colOff>142873</xdr:colOff>
      <xdr:row>29</xdr:row>
      <xdr:rowOff>59531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111124</xdr:colOff>
      <xdr:row>2</xdr:row>
      <xdr:rowOff>25399</xdr:rowOff>
    </xdr:from>
    <xdr:to>
      <xdr:col>13</xdr:col>
      <xdr:colOff>165099</xdr:colOff>
      <xdr:row>22</xdr:row>
      <xdr:rowOff>107950</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396.687538541664" createdVersion="6" refreshedVersion="6" minRefreshableVersion="3" recordCount="168">
  <cacheSource type="worksheet">
    <worksheetSource ref="A1:D169" sheet="izpildes dati"/>
  </cacheSource>
  <cacheFields count="4">
    <cacheField name="Datums" numFmtId="0">
      <sharedItems count="24">
        <s v="2021.01.17."/>
        <s v="2021.02.07."/>
        <s v="2021.02.14."/>
        <s v="2021.02.21."/>
        <s v="2021.02.28."/>
        <s v="2021.03.07."/>
        <s v="2021.03.14."/>
        <s v="2021.03.21."/>
        <s v="2021.03.28."/>
        <s v="2021.04.01."/>
        <s v="2021.04.11."/>
        <s v="2021.04.18."/>
        <s v="2021.04.25."/>
        <s v="2021.05.02."/>
        <s v="2021.05.09."/>
        <s v="2021.05.16."/>
        <s v="2021.05.23."/>
        <s v="2021.05.30."/>
        <s v="2021.06.06."/>
        <s v="2021.06.13."/>
        <s v="2021.06.20."/>
        <s v="2021.06.30."/>
        <s v="2021.07.11."/>
        <s v="2021.07.18."/>
      </sharedItems>
    </cacheField>
    <cacheField name="Pasākuma nosaukums" numFmtId="0">
      <sharedItems count="7">
        <s v="Nodokļu samaksas termiņa pagarinājumi"/>
        <s v="Dīkstāves pabalsti"/>
        <s v="Algu subsīdijas"/>
        <s v="Granti apgrozāmiem līdzekļiem"/>
        <s v="Vienreizējs pabalsts (500 EUR) ģimenēm par katru bērnu"/>
        <s v="Vienreizējs pabalsts (200 EUR) senioriem un cilvēkiem ar invaliditāti"/>
        <s v="Izdevumi veselības nozarei"/>
      </sharedItems>
    </cacheField>
    <cacheField name="Izdevumi kumulatīvi, milj. eiro" numFmtId="1">
      <sharedItems containsSemiMixedTypes="0" containsString="0" containsNumber="1" minValue="0" maxValue="465"/>
    </cacheField>
    <cacheField name="Izdevumi periodā, milj. eiro" numFmtId="1">
      <sharedItems containsSemiMixedTypes="0" containsString="0" containsNumber="1" minValue="0" maxValue="124.9575"/>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68">
  <r>
    <x v="0"/>
    <x v="0"/>
    <n v="3.6"/>
    <n v="3.6"/>
  </r>
  <r>
    <x v="1"/>
    <x v="0"/>
    <n v="19.57"/>
    <n v="15.97"/>
  </r>
  <r>
    <x v="2"/>
    <x v="0"/>
    <n v="20.45"/>
    <n v="0.87999999999999901"/>
  </r>
  <r>
    <x v="3"/>
    <x v="0"/>
    <n v="24.1"/>
    <n v="3.6500000000000021"/>
  </r>
  <r>
    <x v="4"/>
    <x v="0"/>
    <n v="27.57"/>
    <n v="3.4699999999999989"/>
  </r>
  <r>
    <x v="5"/>
    <x v="0"/>
    <n v="29.78"/>
    <n v="2.2100000000000009"/>
  </r>
  <r>
    <x v="6"/>
    <x v="0"/>
    <n v="31"/>
    <n v="1.2199999999999989"/>
  </r>
  <r>
    <x v="7"/>
    <x v="0"/>
    <n v="34.17"/>
    <n v="3.1700000000000017"/>
  </r>
  <r>
    <x v="8"/>
    <x v="0"/>
    <n v="38.96"/>
    <n v="4.7899999999999991"/>
  </r>
  <r>
    <x v="9"/>
    <x v="0"/>
    <n v="40.700000000000003"/>
    <n v="1.740000000000002"/>
  </r>
  <r>
    <x v="10"/>
    <x v="0"/>
    <n v="42.43"/>
    <n v="1.7299999999999969"/>
  </r>
  <r>
    <x v="11"/>
    <x v="0"/>
    <n v="43.11"/>
    <n v="0.67999999999999972"/>
  </r>
  <r>
    <x v="12"/>
    <x v="0"/>
    <n v="46.81"/>
    <n v="3.7000000000000028"/>
  </r>
  <r>
    <x v="13"/>
    <x v="0"/>
    <n v="50.3"/>
    <n v="3.4899999999999949"/>
  </r>
  <r>
    <x v="14"/>
    <x v="0"/>
    <n v="51"/>
    <n v="0.70000000000000284"/>
  </r>
  <r>
    <x v="15"/>
    <x v="0"/>
    <n v="51.9"/>
    <n v="0.89999999999999858"/>
  </r>
  <r>
    <x v="16"/>
    <x v="0"/>
    <n v="53.87"/>
    <n v="1.9699999999999989"/>
  </r>
  <r>
    <x v="17"/>
    <x v="0"/>
    <n v="57.36"/>
    <n v="3.490000000000002"/>
  </r>
  <r>
    <x v="18"/>
    <x v="0"/>
    <n v="57.66"/>
    <n v="0.29999999999999716"/>
  </r>
  <r>
    <x v="19"/>
    <x v="0"/>
    <n v="58.25"/>
    <n v="0.59000000000000341"/>
  </r>
  <r>
    <x v="20"/>
    <x v="0"/>
    <n v="58.57"/>
    <n v="0.32000000000000028"/>
  </r>
  <r>
    <x v="21"/>
    <x v="0"/>
    <n v="59"/>
    <n v="0.42999999999999972"/>
  </r>
  <r>
    <x v="22"/>
    <x v="0"/>
    <n v="60.4"/>
    <n v="1.3999999999999986"/>
  </r>
  <r>
    <x v="23"/>
    <x v="0"/>
    <n v="60.5"/>
    <n v="0.10000000000000142"/>
  </r>
  <r>
    <x v="0"/>
    <x v="1"/>
    <n v="7.4177210000000002"/>
    <n v="7.4177210000000002"/>
  </r>
  <r>
    <x v="1"/>
    <x v="1"/>
    <n v="18.2"/>
    <n v="10.782278999999999"/>
  </r>
  <r>
    <x v="2"/>
    <x v="1"/>
    <n v="24.33"/>
    <n v="6.129999999999999"/>
  </r>
  <r>
    <x v="3"/>
    <x v="1"/>
    <n v="34.340000000000003"/>
    <n v="10.010000000000005"/>
  </r>
  <r>
    <x v="4"/>
    <x v="1"/>
    <n v="41.77"/>
    <n v="7.43"/>
  </r>
  <r>
    <x v="5"/>
    <x v="1"/>
    <n v="48.3"/>
    <n v="6.529999999999994"/>
  </r>
  <r>
    <x v="6"/>
    <x v="1"/>
    <n v="56.03"/>
    <n v="7.730000000000004"/>
  </r>
  <r>
    <x v="7"/>
    <x v="1"/>
    <n v="67.400000000000006"/>
    <n v="11.370000000000005"/>
  </r>
  <r>
    <x v="8"/>
    <x v="1"/>
    <n v="74.78"/>
    <n v="7.3799999999999955"/>
  </r>
  <r>
    <x v="9"/>
    <x v="1"/>
    <n v="76.22"/>
    <n v="1.4399999999999977"/>
  </r>
  <r>
    <x v="10"/>
    <x v="1"/>
    <n v="78.372324000000006"/>
    <n v="2.1523240000000072"/>
  </r>
  <r>
    <x v="11"/>
    <x v="1"/>
    <n v="84.62"/>
    <n v="6.2476759999999985"/>
  </r>
  <r>
    <x v="12"/>
    <x v="1"/>
    <n v="92.79"/>
    <n v="8.1700000000000017"/>
  </r>
  <r>
    <x v="13"/>
    <x v="1"/>
    <n v="102.13"/>
    <n v="9.3399999999999892"/>
  </r>
  <r>
    <x v="14"/>
    <x v="1"/>
    <n v="104.57"/>
    <n v="2.4399999999999977"/>
  </r>
  <r>
    <x v="15"/>
    <x v="1"/>
    <n v="108.71"/>
    <n v="4.1400000000000006"/>
  </r>
  <r>
    <x v="16"/>
    <x v="1"/>
    <n v="111.26"/>
    <n v="2.5500000000000114"/>
  </r>
  <r>
    <x v="17"/>
    <x v="1"/>
    <n v="114.11"/>
    <n v="2.8499999999999943"/>
  </r>
  <r>
    <x v="18"/>
    <x v="1"/>
    <n v="117.69"/>
    <n v="3.5799999999999983"/>
  </r>
  <r>
    <x v="19"/>
    <x v="1"/>
    <n v="120.34"/>
    <n v="2.6500000000000057"/>
  </r>
  <r>
    <x v="20"/>
    <x v="1"/>
    <n v="124.28"/>
    <n v="3.9399999999999977"/>
  </r>
  <r>
    <x v="21"/>
    <x v="1"/>
    <n v="129"/>
    <n v="4.7199999999999989"/>
  </r>
  <r>
    <x v="22"/>
    <x v="1"/>
    <n v="131.08000000000001"/>
    <n v="2.0800000000000125"/>
  </r>
  <r>
    <x v="23"/>
    <x v="1"/>
    <n v="133.19999999999999"/>
    <n v="2.1199999999999761"/>
  </r>
  <r>
    <x v="0"/>
    <x v="2"/>
    <n v="1.664596"/>
    <n v="1.664596"/>
  </r>
  <r>
    <x v="1"/>
    <x v="2"/>
    <n v="3.8435000000000001"/>
    <n v="2.1789040000000002"/>
  </r>
  <r>
    <x v="2"/>
    <x v="2"/>
    <n v="4.4400000000000004"/>
    <n v="0.59650000000000025"/>
  </r>
  <r>
    <x v="3"/>
    <x v="2"/>
    <n v="6.43"/>
    <n v="1.9899999999999993"/>
  </r>
  <r>
    <x v="4"/>
    <x v="2"/>
    <n v="7.89"/>
    <n v="1.46"/>
  </r>
  <r>
    <x v="5"/>
    <x v="2"/>
    <n v="8.73"/>
    <n v="0.84000000000000075"/>
  </r>
  <r>
    <x v="6"/>
    <x v="2"/>
    <n v="9.42"/>
    <n v="0.6899999999999995"/>
  </r>
  <r>
    <x v="7"/>
    <x v="2"/>
    <n v="11.63"/>
    <n v="2.2100000000000009"/>
  </r>
  <r>
    <x v="8"/>
    <x v="2"/>
    <n v="13.07"/>
    <n v="1.4399999999999995"/>
  </r>
  <r>
    <x v="9"/>
    <x v="2"/>
    <n v="13.32"/>
    <n v="0.25"/>
  </r>
  <r>
    <x v="10"/>
    <x v="2"/>
    <n v="13.459872000000001"/>
    <n v="0.13987200000000044"/>
  </r>
  <r>
    <x v="11"/>
    <x v="2"/>
    <n v="13.94"/>
    <n v="0.48012799999999878"/>
  </r>
  <r>
    <x v="12"/>
    <x v="2"/>
    <n v="15.24"/>
    <n v="1.3000000000000007"/>
  </r>
  <r>
    <x v="13"/>
    <x v="2"/>
    <n v="16.809999999999999"/>
    <n v="1.5699999999999985"/>
  </r>
  <r>
    <x v="14"/>
    <x v="2"/>
    <n v="17.14"/>
    <n v="0.33000000000000185"/>
  </r>
  <r>
    <x v="15"/>
    <x v="2"/>
    <n v="17.82"/>
    <n v="0.67999999999999972"/>
  </r>
  <r>
    <x v="16"/>
    <x v="2"/>
    <n v="18.079999999999998"/>
    <n v="0.25999999999999801"/>
  </r>
  <r>
    <x v="17"/>
    <x v="2"/>
    <n v="18.309999999999999"/>
    <n v="0.23000000000000043"/>
  </r>
  <r>
    <x v="18"/>
    <x v="2"/>
    <n v="18.59"/>
    <n v="0.28000000000000114"/>
  </r>
  <r>
    <x v="19"/>
    <x v="2"/>
    <n v="18.84"/>
    <n v="0.25"/>
  </r>
  <r>
    <x v="20"/>
    <x v="2"/>
    <n v="19.22"/>
    <n v="0.37999999999999901"/>
  </r>
  <r>
    <x v="21"/>
    <x v="2"/>
    <n v="20"/>
    <n v="0.78000000000000114"/>
  </r>
  <r>
    <x v="22"/>
    <x v="2"/>
    <n v="20.100000000000001"/>
    <n v="0.10000000000000142"/>
  </r>
  <r>
    <x v="23"/>
    <x v="2"/>
    <n v="20.420000000000002"/>
    <n v="0.32000000000000028"/>
  </r>
  <r>
    <x v="0"/>
    <x v="3"/>
    <n v="2.0586500000000001"/>
    <n v="2.0586500000000001"/>
  </r>
  <r>
    <x v="1"/>
    <x v="3"/>
    <n v="20.689"/>
    <n v="18.63035"/>
  </r>
  <r>
    <x v="2"/>
    <x v="3"/>
    <n v="24.74"/>
    <n v="4.0509999999999984"/>
  </r>
  <r>
    <x v="3"/>
    <x v="3"/>
    <n v="34.65"/>
    <n v="9.91"/>
  </r>
  <r>
    <x v="4"/>
    <x v="3"/>
    <n v="47.5"/>
    <n v="12.850000000000001"/>
  </r>
  <r>
    <x v="5"/>
    <x v="3"/>
    <n v="64.459999999999994"/>
    <n v="16.959999999999994"/>
  </r>
  <r>
    <x v="6"/>
    <x v="3"/>
    <n v="80.760000000000005"/>
    <n v="16.300000000000011"/>
  </r>
  <r>
    <x v="7"/>
    <x v="3"/>
    <n v="98.53"/>
    <n v="17.769999999999996"/>
  </r>
  <r>
    <x v="8"/>
    <x v="3"/>
    <n v="117.47"/>
    <n v="18.939999999999998"/>
  </r>
  <r>
    <x v="9"/>
    <x v="3"/>
    <n v="133.69"/>
    <n v="16.22"/>
  </r>
  <r>
    <x v="10"/>
    <x v="3"/>
    <n v="158.61000000000001"/>
    <n v="24.920000000000016"/>
  </r>
  <r>
    <x v="11"/>
    <x v="3"/>
    <n v="188.51"/>
    <n v="29.899999999999977"/>
  </r>
  <r>
    <x v="12"/>
    <x v="3"/>
    <n v="211.92"/>
    <n v="23.409999999999997"/>
  </r>
  <r>
    <x v="13"/>
    <x v="3"/>
    <n v="236.79"/>
    <n v="24.870000000000005"/>
  </r>
  <r>
    <x v="14"/>
    <x v="3"/>
    <n v="254.66"/>
    <n v="17.870000000000005"/>
  </r>
  <r>
    <x v="15"/>
    <x v="3"/>
    <n v="284.2"/>
    <n v="29.539999999999992"/>
  </r>
  <r>
    <x v="16"/>
    <x v="3"/>
    <n v="308.56"/>
    <n v="24.360000000000014"/>
  </r>
  <r>
    <x v="17"/>
    <x v="3"/>
    <n v="308.66000000000003"/>
    <n v="0.10000000000002274"/>
  </r>
  <r>
    <x v="18"/>
    <x v="3"/>
    <n v="308.76"/>
    <n v="9.9999999999965894E-2"/>
  </r>
  <r>
    <x v="19"/>
    <x v="3"/>
    <n v="356.19"/>
    <n v="47.430000000000007"/>
  </r>
  <r>
    <x v="20"/>
    <x v="3"/>
    <n v="397.18"/>
    <n v="40.990000000000009"/>
  </r>
  <r>
    <x v="21"/>
    <x v="3"/>
    <n v="429"/>
    <n v="31.819999999999993"/>
  </r>
  <r>
    <x v="22"/>
    <x v="3"/>
    <n v="448.98"/>
    <n v="19.980000000000018"/>
  </r>
  <r>
    <x v="23"/>
    <x v="3"/>
    <n v="465"/>
    <n v="16.019999999999982"/>
  </r>
  <r>
    <x v="0"/>
    <x v="4"/>
    <n v="0"/>
    <n v="0"/>
  </r>
  <r>
    <x v="1"/>
    <x v="4"/>
    <n v="0"/>
    <n v="0"/>
  </r>
  <r>
    <x v="2"/>
    <x v="4"/>
    <n v="0"/>
    <n v="0"/>
  </r>
  <r>
    <x v="3"/>
    <x v="4"/>
    <n v="0"/>
    <n v="0"/>
  </r>
  <r>
    <x v="4"/>
    <x v="4"/>
    <n v="0"/>
    <n v="0"/>
  </r>
  <r>
    <x v="5"/>
    <x v="4"/>
    <n v="0"/>
    <n v="0"/>
  </r>
  <r>
    <x v="6"/>
    <x v="4"/>
    <n v="0"/>
    <n v="0"/>
  </r>
  <r>
    <x v="7"/>
    <x v="4"/>
    <n v="124.9575"/>
    <n v="124.9575"/>
  </r>
  <r>
    <x v="8"/>
    <x v="4"/>
    <n v="183.464"/>
    <n v="58.506500000000003"/>
  </r>
  <r>
    <x v="9"/>
    <x v="4"/>
    <n v="184.38102599999999"/>
    <n v="0.91702599999999279"/>
  </r>
  <r>
    <x v="10"/>
    <x v="4"/>
    <n v="185.5"/>
    <n v="1.1189740000000086"/>
  </r>
  <r>
    <x v="11"/>
    <x v="4"/>
    <n v="186.10092599999999"/>
    <n v="0.60092599999998697"/>
  </r>
  <r>
    <x v="12"/>
    <x v="4"/>
    <n v="186.756426"/>
    <n v="0.65550000000001774"/>
  </r>
  <r>
    <x v="13"/>
    <x v="4"/>
    <n v="187.02"/>
    <n v="0.26357400000000553"/>
  </r>
  <r>
    <x v="14"/>
    <x v="4"/>
    <n v="187.11872600000001"/>
    <n v="9.8725999999999203E-2"/>
  </r>
  <r>
    <x v="15"/>
    <x v="4"/>
    <n v="187.24752599999999"/>
    <n v="0.12879999999998404"/>
  </r>
  <r>
    <x v="16"/>
    <x v="4"/>
    <n v="187.359026"/>
    <n v="0.11150000000000659"/>
  </r>
  <r>
    <x v="17"/>
    <x v="4"/>
    <n v="187.44102599999999"/>
    <n v="8.1999999999993634E-2"/>
  </r>
  <r>
    <x v="18"/>
    <x v="4"/>
    <n v="187.51962599999999"/>
    <n v="7.8599999999994452E-2"/>
  </r>
  <r>
    <x v="19"/>
    <x v="4"/>
    <n v="187.57242600000001"/>
    <n v="5.2800000000019054E-2"/>
  </r>
  <r>
    <x v="20"/>
    <x v="4"/>
    <n v="187.629626"/>
    <n v="5.7199999999994589E-2"/>
  </r>
  <r>
    <x v="21"/>
    <x v="4"/>
    <n v="187.680993"/>
    <n v="5.1366999999999052E-2"/>
  </r>
  <r>
    <x v="22"/>
    <x v="4"/>
    <n v="187.680993"/>
    <n v="0"/>
  </r>
  <r>
    <x v="23"/>
    <x v="4"/>
    <n v="187.746926"/>
    <n v="6.593300000000113E-2"/>
  </r>
  <r>
    <x v="0"/>
    <x v="5"/>
    <n v="0"/>
    <n v="0"/>
  </r>
  <r>
    <x v="1"/>
    <x v="5"/>
    <n v="0"/>
    <n v="0"/>
  </r>
  <r>
    <x v="2"/>
    <x v="5"/>
    <n v="0"/>
    <n v="0"/>
  </r>
  <r>
    <x v="3"/>
    <x v="5"/>
    <n v="0"/>
    <n v="0"/>
  </r>
  <r>
    <x v="4"/>
    <x v="5"/>
    <n v="0"/>
    <n v="0"/>
  </r>
  <r>
    <x v="5"/>
    <x v="5"/>
    <n v="0"/>
    <n v="0"/>
  </r>
  <r>
    <x v="6"/>
    <x v="5"/>
    <n v="0"/>
    <n v="0"/>
  </r>
  <r>
    <x v="7"/>
    <x v="5"/>
    <n v="0"/>
    <n v="0"/>
  </r>
  <r>
    <x v="8"/>
    <x v="5"/>
    <n v="0"/>
    <n v="0"/>
  </r>
  <r>
    <x v="9"/>
    <x v="5"/>
    <n v="18.966352000000001"/>
    <n v="18.966352000000001"/>
  </r>
  <r>
    <x v="10"/>
    <x v="5"/>
    <n v="58.06"/>
    <n v="39.093648000000002"/>
  </r>
  <r>
    <x v="11"/>
    <x v="5"/>
    <n v="93.381352000000007"/>
    <n v="35.321352000000005"/>
  </r>
  <r>
    <x v="12"/>
    <x v="5"/>
    <n v="109.153952"/>
    <n v="15.772599999999997"/>
  </r>
  <r>
    <x v="13"/>
    <x v="5"/>
    <n v="109.36"/>
    <n v="0.20604799999999557"/>
  </r>
  <r>
    <x v="14"/>
    <x v="5"/>
    <n v="109.44215199999999"/>
    <n v="8.2151999999993564E-2"/>
  </r>
  <r>
    <x v="15"/>
    <x v="5"/>
    <n v="109.56195200000001"/>
    <n v="0.11980000000001212"/>
  </r>
  <r>
    <x v="16"/>
    <x v="5"/>
    <n v="109.616552"/>
    <n v="5.4599999999993543E-2"/>
  </r>
  <r>
    <x v="17"/>
    <x v="5"/>
    <n v="109.628952"/>
    <n v="1.2399999999999523E-2"/>
  </r>
  <r>
    <x v="18"/>
    <x v="5"/>
    <n v="109.671752"/>
    <n v="4.2799999999999727E-2"/>
  </r>
  <r>
    <x v="19"/>
    <x v="5"/>
    <n v="109.708152"/>
    <n v="3.6400000000000432E-2"/>
  </r>
  <r>
    <x v="20"/>
    <x v="5"/>
    <n v="109.730952"/>
    <n v="2.2800000000003706E-2"/>
  </r>
  <r>
    <x v="21"/>
    <x v="5"/>
    <n v="109.753952"/>
    <n v="2.2999999999996135E-2"/>
  </r>
  <r>
    <x v="22"/>
    <x v="5"/>
    <n v="109.81455200000001"/>
    <n v="6.0600000000007981E-2"/>
  </r>
  <r>
    <x v="23"/>
    <x v="5"/>
    <n v="109.85695200000001"/>
    <n v="0.10300000000000864"/>
  </r>
  <r>
    <x v="0"/>
    <x v="6"/>
    <n v="4.5529999999999999"/>
    <n v="4.5529999999999999"/>
  </r>
  <r>
    <x v="1"/>
    <x v="6"/>
    <n v="9.1054999999999993"/>
    <n v="4.5524999999999993"/>
  </r>
  <r>
    <x v="2"/>
    <x v="6"/>
    <n v="10.907"/>
    <n v="1.8015000000000008"/>
  </r>
  <r>
    <x v="3"/>
    <x v="6"/>
    <n v="15.028"/>
    <n v="4.1210000000000004"/>
  </r>
  <r>
    <x v="4"/>
    <x v="6"/>
    <n v="15.8"/>
    <n v="0.77200000000000024"/>
  </r>
  <r>
    <x v="5"/>
    <x v="6"/>
    <n v="26.8"/>
    <n v="11"/>
  </r>
  <r>
    <x v="6"/>
    <x v="6"/>
    <n v="28.8874"/>
    <n v="2.0873999999999988"/>
  </r>
  <r>
    <x v="7"/>
    <x v="6"/>
    <n v="31.44"/>
    <n v="2.5526000000000018"/>
  </r>
  <r>
    <x v="8"/>
    <x v="6"/>
    <n v="71.39"/>
    <n v="39.950000000000003"/>
  </r>
  <r>
    <x v="9"/>
    <x v="6"/>
    <n v="72.14"/>
    <n v="0.75"/>
  </r>
  <r>
    <x v="10"/>
    <x v="6"/>
    <n v="72.680000000000007"/>
    <n v="0.54000000000000625"/>
  </r>
  <r>
    <x v="11"/>
    <x v="6"/>
    <n v="72.97"/>
    <n v="0.28999999999999204"/>
  </r>
  <r>
    <x v="12"/>
    <x v="6"/>
    <n v="103.95"/>
    <n v="30.980000000000004"/>
  </r>
  <r>
    <x v="13"/>
    <x v="6"/>
    <n v="113.97"/>
    <n v="10.019999999999996"/>
  </r>
  <r>
    <x v="14"/>
    <x v="6"/>
    <n v="114.67"/>
    <n v="0.70000000000000284"/>
  </r>
  <r>
    <x v="15"/>
    <x v="6"/>
    <n v="120.76"/>
    <n v="6.0900000000000034"/>
  </r>
  <r>
    <x v="16"/>
    <x v="6"/>
    <n v="121.24"/>
    <n v="0.47999999999998977"/>
  </r>
  <r>
    <x v="17"/>
    <x v="6"/>
    <n v="130.19999999999999"/>
    <n v="8.9599999999999937"/>
  </r>
  <r>
    <x v="18"/>
    <x v="6"/>
    <n v="140.47999999999999"/>
    <n v="10.280000000000001"/>
  </r>
  <r>
    <x v="19"/>
    <x v="6"/>
    <n v="149.74"/>
    <n v="9.2600000000000193"/>
  </r>
  <r>
    <x v="20"/>
    <x v="6"/>
    <n v="162.49"/>
    <n v="12.75"/>
  </r>
  <r>
    <x v="21"/>
    <x v="6"/>
    <n v="197.9"/>
    <n v="35.409999999999997"/>
  </r>
  <r>
    <x v="22"/>
    <x v="6"/>
    <n v="203.7"/>
    <n v="5.7999999999999829"/>
  </r>
  <r>
    <x v="23"/>
    <x v="6"/>
    <n v="204.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Position="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9">
  <location ref="A3:C27" firstHeaderRow="0" firstDataRow="1" firstDataCol="1" rowPageCount="1" colPageCount="1"/>
  <pivotFields count="4">
    <pivotField axis="axisRow" showAll="0" sortType="ascending">
      <items count="25">
        <item x="0"/>
        <item x="1"/>
        <item x="2"/>
        <item x="3"/>
        <item x="4"/>
        <item x="5"/>
        <item x="6"/>
        <item x="7"/>
        <item x="8"/>
        <item x="9"/>
        <item x="10"/>
        <item x="11"/>
        <item x="12"/>
        <item x="13"/>
        <item x="14"/>
        <item x="15"/>
        <item x="16"/>
        <item x="17"/>
        <item x="18"/>
        <item x="19"/>
        <item x="20"/>
        <item x="21"/>
        <item x="22"/>
        <item x="23"/>
        <item t="default"/>
      </items>
    </pivotField>
    <pivotField axis="axisPage" multipleItemSelectionAllowed="1" showAll="0">
      <items count="8">
        <item h="1" x="2"/>
        <item h="1" x="1"/>
        <item x="3"/>
        <item h="1" x="6"/>
        <item h="1" x="0"/>
        <item h="1" x="5"/>
        <item h="1" x="4"/>
        <item t="default"/>
      </items>
    </pivotField>
    <pivotField dataField="1" numFmtId="1" showAll="0"/>
    <pivotField dataField="1" numFmtId="1"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x v="23"/>
    </i>
  </rowItems>
  <colFields count="1">
    <field x="-2"/>
  </colFields>
  <colItems count="2">
    <i>
      <x/>
    </i>
    <i i="1">
      <x v="1"/>
    </i>
  </colItems>
  <pageFields count="1">
    <pageField fld="1" hier="-1"/>
  </pageFields>
  <dataFields count="2">
    <dataField name="Sum of Izdevumi kumulatīvi, milj. eiro" fld="2" baseField="0" baseItem="0" numFmtId="3"/>
    <dataField name="Sum of Izdevumi periodā, milj. eiro" fld="3" baseField="0" baseItem="0" numFmtId="3"/>
  </dataFields>
  <chartFormats count="10">
    <chartFormat chart="9" format="2" series="1">
      <pivotArea type="data" outline="0" fieldPosition="0">
        <references count="1">
          <reference field="4294967294" count="1" selected="0">
            <x v="1"/>
          </reference>
        </references>
      </pivotArea>
    </chartFormat>
    <chartFormat chart="9" format="3" series="1">
      <pivotArea type="data" outline="0" fieldPosition="0">
        <references count="1">
          <reference field="4294967294" count="1" selected="0">
            <x v="0"/>
          </reference>
        </references>
      </pivotArea>
    </chartFormat>
    <chartFormat chart="13" format="2" series="1">
      <pivotArea type="data" outline="0" fieldPosition="0">
        <references count="1">
          <reference field="4294967294" count="1" selected="0">
            <x v="1"/>
          </reference>
        </references>
      </pivotArea>
    </chartFormat>
    <chartFormat chart="13" format="3" series="1">
      <pivotArea type="data" outline="0" fieldPosition="0">
        <references count="1">
          <reference field="4294967294" count="1" selected="0">
            <x v="0"/>
          </reference>
        </references>
      </pivotArea>
    </chartFormat>
    <chartFormat chart="14" format="4" series="1">
      <pivotArea type="data" outline="0" fieldPosition="0">
        <references count="1">
          <reference field="4294967294" count="1" selected="0">
            <x v="1"/>
          </reference>
        </references>
      </pivotArea>
    </chartFormat>
    <chartFormat chart="14" format="5" series="1">
      <pivotArea type="data" outline="0" fieldPosition="0">
        <references count="1">
          <reference field="4294967294" count="1" selected="0">
            <x v="0"/>
          </reference>
        </references>
      </pivotArea>
    </chartFormat>
    <chartFormat chart="15" format="6" series="1">
      <pivotArea type="data" outline="0" fieldPosition="0">
        <references count="1">
          <reference field="4294967294" count="1" selected="0">
            <x v="0"/>
          </reference>
        </references>
      </pivotArea>
    </chartFormat>
    <chartFormat chart="15" format="7" series="1">
      <pivotArea type="data" outline="0" fieldPosition="0">
        <references count="1">
          <reference field="4294967294" count="1" selected="0">
            <x v="1"/>
          </reference>
        </references>
      </pivotArea>
    </chartFormat>
    <chartFormat chart="12" format="2" series="1">
      <pivotArea type="data" outline="0" fieldPosition="0">
        <references count="1">
          <reference field="4294967294" count="1" selected="0">
            <x v="0"/>
          </reference>
        </references>
      </pivotArea>
    </chartFormat>
    <chartFormat chart="12"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asākuma_nosaukums" sourceName="Pasākuma nosaukums">
  <pivotTables>
    <pivotTable tabId="18" name="PivotTable1"/>
  </pivotTables>
  <data>
    <tabular pivotCacheId="3">
      <items count="7">
        <i x="2"/>
        <i x="1"/>
        <i x="3" s="1"/>
        <i x="6"/>
        <i x="0"/>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asākuma nosaukums" cache="Slicer_Pasākuma_nosaukums" caption="Pasākuma nosaukum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70" zoomScaleNormal="70" workbookViewId="0">
      <selection activeCell="A4" sqref="A4:A5"/>
    </sheetView>
  </sheetViews>
  <sheetFormatPr defaultColWidth="8.7109375" defaultRowHeight="15.75" outlineLevelCol="1" x14ac:dyDescent="0.25"/>
  <cols>
    <col min="1" max="1" width="58.140625" style="3" customWidth="1"/>
    <col min="2" max="2" width="10.140625" style="4" customWidth="1"/>
    <col min="3" max="3" width="23.42578125" style="4" customWidth="1"/>
    <col min="4" max="4" width="10.85546875" style="4" customWidth="1"/>
    <col min="5" max="5" width="13.28515625" style="4" customWidth="1"/>
    <col min="6" max="6" width="31.28515625" style="3" customWidth="1"/>
    <col min="7" max="7" width="37.85546875" style="3" hidden="1" customWidth="1" outlineLevel="1"/>
    <col min="8" max="8" width="8.7109375" style="3" collapsed="1"/>
    <col min="9" max="16384" width="8.7109375" style="3"/>
  </cols>
  <sheetData>
    <row r="1" spans="1:8" x14ac:dyDescent="0.25">
      <c r="E1" s="55"/>
      <c r="F1" s="5">
        <v>44395</v>
      </c>
      <c r="G1" s="5"/>
    </row>
    <row r="2" spans="1:8" ht="19.5" customHeight="1" x14ac:dyDescent="0.3">
      <c r="A2" s="2" t="s">
        <v>15</v>
      </c>
    </row>
    <row r="3" spans="1:8" ht="6" customHeight="1" thickBot="1" x14ac:dyDescent="0.35">
      <c r="A3" s="2"/>
    </row>
    <row r="4" spans="1:8" x14ac:dyDescent="0.25">
      <c r="A4" s="85" t="s">
        <v>5</v>
      </c>
      <c r="B4" s="90">
        <v>2020</v>
      </c>
      <c r="C4" s="96"/>
      <c r="D4" s="87">
        <v>2021</v>
      </c>
      <c r="E4" s="88"/>
      <c r="F4" s="89"/>
      <c r="G4" s="80" t="s">
        <v>18</v>
      </c>
    </row>
    <row r="5" spans="1:8" ht="31.5" x14ac:dyDescent="0.25">
      <c r="A5" s="86"/>
      <c r="B5" s="9" t="s">
        <v>6</v>
      </c>
      <c r="C5" s="97" t="s">
        <v>7</v>
      </c>
      <c r="D5" s="45" t="s">
        <v>163</v>
      </c>
      <c r="E5" s="43" t="s">
        <v>45</v>
      </c>
      <c r="F5" s="26" t="s">
        <v>7</v>
      </c>
      <c r="G5" s="80"/>
    </row>
    <row r="6" spans="1:8" x14ac:dyDescent="0.25">
      <c r="A6" s="34" t="s">
        <v>8</v>
      </c>
      <c r="B6" s="10">
        <f>B9+B13+B23+B31+B39</f>
        <v>1285.5963616900003</v>
      </c>
      <c r="C6" s="98"/>
      <c r="D6" s="10">
        <f>D9+D13+D23+D31+D39</f>
        <v>3490.5952373</v>
      </c>
      <c r="E6" s="63">
        <f>E9+E13+E23+E31+E39</f>
        <v>1465.1000000000001</v>
      </c>
      <c r="F6" s="27"/>
      <c r="G6" s="18"/>
      <c r="H6" s="33"/>
    </row>
    <row r="7" spans="1:8" x14ac:dyDescent="0.25">
      <c r="A7" s="35" t="s">
        <v>31</v>
      </c>
      <c r="B7" s="11">
        <f>B6/B8*100</f>
        <v>4.3826146668896619</v>
      </c>
      <c r="C7" s="99"/>
      <c r="D7" s="11">
        <f>D6/D8*100</f>
        <v>11.129296149695572</v>
      </c>
      <c r="E7" s="8">
        <f>E6/E8*100</f>
        <v>4.6712754359716095</v>
      </c>
      <c r="F7" s="27"/>
      <c r="G7" s="18"/>
    </row>
    <row r="8" spans="1:8" x14ac:dyDescent="0.25">
      <c r="A8" s="36" t="s">
        <v>137</v>
      </c>
      <c r="B8" s="12">
        <v>29334.004000000004</v>
      </c>
      <c r="C8" s="100"/>
      <c r="D8" s="12">
        <v>31364.025095113328</v>
      </c>
      <c r="E8" s="7">
        <v>31364.025095113328</v>
      </c>
      <c r="F8" s="28"/>
      <c r="G8" s="19"/>
    </row>
    <row r="9" spans="1:8" x14ac:dyDescent="0.25">
      <c r="A9" s="37" t="s">
        <v>0</v>
      </c>
      <c r="B9" s="13">
        <v>256.99299999999999</v>
      </c>
      <c r="C9" s="101"/>
      <c r="D9" s="13">
        <v>110</v>
      </c>
      <c r="E9" s="77">
        <v>60.5</v>
      </c>
      <c r="F9" s="29"/>
      <c r="G9" s="20"/>
    </row>
    <row r="10" spans="1:8" ht="45" x14ac:dyDescent="0.25">
      <c r="A10" s="38" t="s">
        <v>29</v>
      </c>
      <c r="B10" s="14">
        <v>161.99299999999999</v>
      </c>
      <c r="C10" s="102" t="s">
        <v>41</v>
      </c>
      <c r="D10" s="14">
        <v>75</v>
      </c>
      <c r="E10" s="69">
        <v>60.5</v>
      </c>
      <c r="F10" s="62" t="s">
        <v>144</v>
      </c>
      <c r="G10" s="21" t="s">
        <v>23</v>
      </c>
    </row>
    <row r="11" spans="1:8" x14ac:dyDescent="0.25">
      <c r="A11" s="38" t="s">
        <v>57</v>
      </c>
      <c r="B11" s="14">
        <v>60</v>
      </c>
      <c r="C11" s="102"/>
      <c r="D11" s="14">
        <v>0</v>
      </c>
      <c r="E11" s="69">
        <v>0</v>
      </c>
      <c r="F11" s="62"/>
      <c r="G11" s="21"/>
    </row>
    <row r="12" spans="1:8" ht="14.45" customHeight="1" x14ac:dyDescent="0.25">
      <c r="A12" s="38" t="s">
        <v>14</v>
      </c>
      <c r="B12" s="14">
        <v>35</v>
      </c>
      <c r="C12" s="103"/>
      <c r="D12" s="14">
        <v>35</v>
      </c>
      <c r="E12" s="69">
        <v>0</v>
      </c>
      <c r="F12" s="62"/>
      <c r="G12" s="22"/>
    </row>
    <row r="13" spans="1:8" x14ac:dyDescent="0.25">
      <c r="A13" s="39" t="s">
        <v>1</v>
      </c>
      <c r="B13" s="15">
        <v>129.58778200000003</v>
      </c>
      <c r="C13" s="104"/>
      <c r="D13" s="15">
        <v>539.20000000000005</v>
      </c>
      <c r="E13" s="70">
        <v>501</v>
      </c>
      <c r="F13" s="71"/>
      <c r="G13" s="23"/>
    </row>
    <row r="14" spans="1:8" ht="30" x14ac:dyDescent="0.25">
      <c r="A14" s="36" t="s">
        <v>9</v>
      </c>
      <c r="B14" s="14">
        <v>60.503</v>
      </c>
      <c r="C14" s="102" t="s">
        <v>42</v>
      </c>
      <c r="D14" s="14">
        <v>97.6</v>
      </c>
      <c r="E14" s="69">
        <v>133.24</v>
      </c>
      <c r="F14" s="62" t="s">
        <v>145</v>
      </c>
      <c r="G14" s="21" t="s">
        <v>23</v>
      </c>
    </row>
    <row r="15" spans="1:8" ht="74.099999999999994" customHeight="1" x14ac:dyDescent="0.25">
      <c r="A15" s="40" t="s">
        <v>20</v>
      </c>
      <c r="B15" s="14">
        <v>47.3</v>
      </c>
      <c r="C15" s="105" t="s">
        <v>52</v>
      </c>
      <c r="D15" s="14">
        <v>75.664199999999994</v>
      </c>
      <c r="E15" s="69">
        <v>20.420000000000002</v>
      </c>
      <c r="F15" s="62" t="s">
        <v>146</v>
      </c>
      <c r="G15" s="21" t="s">
        <v>23</v>
      </c>
    </row>
    <row r="16" spans="1:8" ht="26.25" customHeight="1" x14ac:dyDescent="0.25">
      <c r="A16" s="40" t="s">
        <v>13</v>
      </c>
      <c r="B16" s="16">
        <v>6.2191000000000003E-2</v>
      </c>
      <c r="C16" s="102" t="s">
        <v>39</v>
      </c>
      <c r="D16" s="14">
        <v>14.727411999999999</v>
      </c>
      <c r="E16" s="68">
        <v>2.8447969999999998</v>
      </c>
      <c r="F16" s="62" t="s">
        <v>147</v>
      </c>
      <c r="G16" s="24" t="s">
        <v>59</v>
      </c>
    </row>
    <row r="17" spans="1:7" x14ac:dyDescent="0.25">
      <c r="A17" s="40" t="s">
        <v>50</v>
      </c>
      <c r="B17" s="16">
        <v>5.1554669999999998</v>
      </c>
      <c r="C17" s="102" t="s">
        <v>53</v>
      </c>
      <c r="D17" s="14">
        <v>14.830016000000001</v>
      </c>
      <c r="E17" s="69">
        <v>10.017299</v>
      </c>
      <c r="F17" s="62" t="s">
        <v>148</v>
      </c>
      <c r="G17" s="24" t="s">
        <v>59</v>
      </c>
    </row>
    <row r="18" spans="1:7" ht="29.25" customHeight="1" x14ac:dyDescent="0.25">
      <c r="A18" s="40" t="s">
        <v>51</v>
      </c>
      <c r="B18" s="16">
        <v>0.71409900000000004</v>
      </c>
      <c r="C18" s="102" t="s">
        <v>54</v>
      </c>
      <c r="D18" s="76">
        <v>0.73150000000000004</v>
      </c>
      <c r="E18" s="68">
        <v>1.3945000000000001</v>
      </c>
      <c r="F18" s="62" t="s">
        <v>142</v>
      </c>
      <c r="G18" s="24" t="s">
        <v>59</v>
      </c>
    </row>
    <row r="19" spans="1:7" x14ac:dyDescent="0.25">
      <c r="A19" s="40" t="s">
        <v>48</v>
      </c>
      <c r="B19" s="16">
        <v>1.8037000000000001</v>
      </c>
      <c r="C19" s="102" t="s">
        <v>55</v>
      </c>
      <c r="D19" s="14">
        <v>3.51</v>
      </c>
      <c r="E19" s="68">
        <v>3.7207750000000002</v>
      </c>
      <c r="F19" s="62" t="s">
        <v>149</v>
      </c>
      <c r="G19" s="24" t="s">
        <v>59</v>
      </c>
    </row>
    <row r="20" spans="1:7" ht="31.5" x14ac:dyDescent="0.25">
      <c r="A20" s="40" t="s">
        <v>49</v>
      </c>
      <c r="B20" s="16">
        <v>2.8330139999999999</v>
      </c>
      <c r="C20" s="102" t="s">
        <v>56</v>
      </c>
      <c r="D20" s="78">
        <f>31.464026</f>
        <v>31.464026</v>
      </c>
      <c r="E20" s="69">
        <f>31.464026</f>
        <v>31.464026</v>
      </c>
      <c r="F20" s="62" t="s">
        <v>150</v>
      </c>
      <c r="G20" s="24" t="s">
        <v>59</v>
      </c>
    </row>
    <row r="21" spans="1:7" x14ac:dyDescent="0.25">
      <c r="A21" s="40" t="s">
        <v>46</v>
      </c>
      <c r="B21" s="16">
        <v>0</v>
      </c>
      <c r="C21" s="102"/>
      <c r="D21" s="14">
        <v>187.58389299999999</v>
      </c>
      <c r="E21" s="69">
        <v>187.746926</v>
      </c>
      <c r="F21" s="62" t="s">
        <v>151</v>
      </c>
      <c r="G21" s="24" t="s">
        <v>59</v>
      </c>
    </row>
    <row r="22" spans="1:7" ht="31.5" x14ac:dyDescent="0.25">
      <c r="A22" s="40" t="s">
        <v>47</v>
      </c>
      <c r="B22" s="16">
        <v>0</v>
      </c>
      <c r="C22" s="102"/>
      <c r="D22" s="14">
        <v>112.514</v>
      </c>
      <c r="E22" s="69">
        <v>109.85695200000001</v>
      </c>
      <c r="F22" s="62" t="s">
        <v>152</v>
      </c>
      <c r="G22" s="24" t="s">
        <v>59</v>
      </c>
    </row>
    <row r="23" spans="1:7" x14ac:dyDescent="0.25">
      <c r="A23" s="39" t="s">
        <v>2</v>
      </c>
      <c r="B23" s="15">
        <v>239.96399569000002</v>
      </c>
      <c r="C23" s="104"/>
      <c r="D23" s="15">
        <v>979.89523730000008</v>
      </c>
      <c r="E23" s="75">
        <v>58.7</v>
      </c>
      <c r="F23" s="71"/>
      <c r="G23" s="23"/>
    </row>
    <row r="24" spans="1:7" ht="17.25" customHeight="1" x14ac:dyDescent="0.25">
      <c r="A24" s="36" t="s">
        <v>24</v>
      </c>
      <c r="B24" s="14">
        <v>91.8</v>
      </c>
      <c r="C24" s="105" t="s">
        <v>60</v>
      </c>
      <c r="D24" s="14">
        <v>248.2</v>
      </c>
      <c r="E24" s="69">
        <v>14.8</v>
      </c>
      <c r="F24" s="62" t="s">
        <v>134</v>
      </c>
      <c r="G24" s="21" t="s">
        <v>21</v>
      </c>
    </row>
    <row r="25" spans="1:7" x14ac:dyDescent="0.25">
      <c r="A25" s="36" t="s">
        <v>25</v>
      </c>
      <c r="B25" s="14">
        <v>3</v>
      </c>
      <c r="C25" s="105" t="s">
        <v>40</v>
      </c>
      <c r="D25" s="14">
        <v>297</v>
      </c>
      <c r="E25" s="68">
        <v>5.8999999999999997E-2</v>
      </c>
      <c r="F25" s="62" t="s">
        <v>69</v>
      </c>
      <c r="G25" s="21" t="s">
        <v>21</v>
      </c>
    </row>
    <row r="26" spans="1:7" ht="31.5" x14ac:dyDescent="0.25">
      <c r="A26" s="38" t="s">
        <v>26</v>
      </c>
      <c r="B26" s="14">
        <v>92.5</v>
      </c>
      <c r="C26" s="105" t="s">
        <v>61</v>
      </c>
      <c r="D26" s="14">
        <v>117.5</v>
      </c>
      <c r="E26" s="68">
        <v>8.6999999999999993</v>
      </c>
      <c r="F26" s="62" t="s">
        <v>153</v>
      </c>
      <c r="G26" s="21" t="s">
        <v>21</v>
      </c>
    </row>
    <row r="27" spans="1:7" ht="34.5" customHeight="1" x14ac:dyDescent="0.25">
      <c r="A27" s="38" t="s">
        <v>28</v>
      </c>
      <c r="B27" s="14">
        <v>0</v>
      </c>
      <c r="C27" s="102" t="s">
        <v>22</v>
      </c>
      <c r="D27" s="14">
        <v>80</v>
      </c>
      <c r="E27" s="69">
        <v>0</v>
      </c>
      <c r="F27" s="62" t="s">
        <v>159</v>
      </c>
      <c r="G27" s="21" t="s">
        <v>21</v>
      </c>
    </row>
    <row r="28" spans="1:7" ht="31.5" x14ac:dyDescent="0.25">
      <c r="A28" s="38" t="s">
        <v>27</v>
      </c>
      <c r="B28" s="14">
        <v>0</v>
      </c>
      <c r="C28" s="102" t="s">
        <v>22</v>
      </c>
      <c r="D28" s="14">
        <v>100</v>
      </c>
      <c r="E28" s="69">
        <v>0</v>
      </c>
      <c r="F28" s="62" t="s">
        <v>159</v>
      </c>
      <c r="G28" s="21" t="s">
        <v>21</v>
      </c>
    </row>
    <row r="29" spans="1:7" ht="31.5" x14ac:dyDescent="0.25">
      <c r="A29" s="38" t="s">
        <v>30</v>
      </c>
      <c r="B29" s="14">
        <v>0</v>
      </c>
      <c r="C29" s="102" t="s">
        <v>22</v>
      </c>
      <c r="D29" s="14">
        <v>50</v>
      </c>
      <c r="E29" s="68">
        <v>7.3</v>
      </c>
      <c r="F29" s="62" t="s">
        <v>143</v>
      </c>
      <c r="G29" s="21" t="s">
        <v>21</v>
      </c>
    </row>
    <row r="30" spans="1:7" ht="45" x14ac:dyDescent="0.25">
      <c r="A30" s="36" t="s">
        <v>10</v>
      </c>
      <c r="B30" s="14">
        <v>50.124114689999999</v>
      </c>
      <c r="C30" s="105" t="s">
        <v>44</v>
      </c>
      <c r="D30" s="14">
        <v>77.239999999999995</v>
      </c>
      <c r="E30" s="69">
        <v>27.898926029999998</v>
      </c>
      <c r="F30" s="72" t="s">
        <v>44</v>
      </c>
      <c r="G30" s="25"/>
    </row>
    <row r="31" spans="1:7" x14ac:dyDescent="0.25">
      <c r="A31" s="39" t="s">
        <v>3</v>
      </c>
      <c r="B31" s="15">
        <v>631.79394600000012</v>
      </c>
      <c r="C31" s="104"/>
      <c r="D31" s="15">
        <v>1771.6</v>
      </c>
      <c r="E31" s="75">
        <v>818.1</v>
      </c>
      <c r="F31" s="32"/>
      <c r="G31" s="23"/>
    </row>
    <row r="32" spans="1:7" ht="34.5" customHeight="1" x14ac:dyDescent="0.25">
      <c r="A32" s="36" t="s">
        <v>32</v>
      </c>
      <c r="B32" s="14">
        <v>133.1</v>
      </c>
      <c r="C32" s="105" t="s">
        <v>37</v>
      </c>
      <c r="D32" s="73">
        <v>754.5</v>
      </c>
      <c r="E32" s="74">
        <v>204.7</v>
      </c>
      <c r="F32" s="64" t="s">
        <v>161</v>
      </c>
      <c r="G32" s="24" t="s">
        <v>67</v>
      </c>
    </row>
    <row r="33" spans="1:8" ht="30.75" customHeight="1" x14ac:dyDescent="0.25">
      <c r="A33" s="36" t="s">
        <v>19</v>
      </c>
      <c r="B33" s="14">
        <v>408.41</v>
      </c>
      <c r="C33" s="105" t="s">
        <v>37</v>
      </c>
      <c r="D33" s="14">
        <v>203.6</v>
      </c>
      <c r="E33" s="74">
        <v>64.8</v>
      </c>
      <c r="F33" s="64"/>
      <c r="G33" s="24" t="s">
        <v>67</v>
      </c>
    </row>
    <row r="34" spans="1:8" ht="30.75" customHeight="1" x14ac:dyDescent="0.25">
      <c r="A34" s="36" t="s">
        <v>11</v>
      </c>
      <c r="B34" s="14">
        <v>0.02</v>
      </c>
      <c r="C34" s="102" t="s">
        <v>43</v>
      </c>
      <c r="D34" s="14">
        <v>533.79999999999995</v>
      </c>
      <c r="E34" s="69">
        <v>465.3</v>
      </c>
      <c r="F34" s="62" t="s">
        <v>154</v>
      </c>
      <c r="G34" s="21" t="s">
        <v>23</v>
      </c>
      <c r="H34" s="79" t="s">
        <v>162</v>
      </c>
    </row>
    <row r="35" spans="1:8" ht="30.75" customHeight="1" x14ac:dyDescent="0.25">
      <c r="A35" s="38" t="s">
        <v>16</v>
      </c>
      <c r="B35" s="14">
        <v>37.54</v>
      </c>
      <c r="C35" s="105" t="s">
        <v>37</v>
      </c>
      <c r="D35" s="14">
        <v>45.5</v>
      </c>
      <c r="E35" s="65">
        <v>0</v>
      </c>
      <c r="F35" s="64"/>
      <c r="G35" s="24" t="s">
        <v>67</v>
      </c>
    </row>
    <row r="36" spans="1:8" ht="30.75" customHeight="1" x14ac:dyDescent="0.25">
      <c r="A36" s="36" t="s">
        <v>12</v>
      </c>
      <c r="B36" s="14">
        <v>21.1</v>
      </c>
      <c r="C36" s="105" t="s">
        <v>37</v>
      </c>
      <c r="D36" s="14">
        <v>35.200000000000003</v>
      </c>
      <c r="E36" s="74">
        <v>13.2</v>
      </c>
      <c r="F36" s="64"/>
      <c r="G36" s="24" t="s">
        <v>67</v>
      </c>
    </row>
    <row r="37" spans="1:8" ht="30.75" customHeight="1" x14ac:dyDescent="0.25">
      <c r="A37" s="38" t="s">
        <v>17</v>
      </c>
      <c r="B37" s="14">
        <v>22.1</v>
      </c>
      <c r="C37" s="105" t="s">
        <v>37</v>
      </c>
      <c r="D37" s="14">
        <v>53.2</v>
      </c>
      <c r="E37" s="74">
        <v>22.5</v>
      </c>
      <c r="F37" s="64" t="s">
        <v>155</v>
      </c>
      <c r="G37" s="24" t="s">
        <v>67</v>
      </c>
    </row>
    <row r="38" spans="1:8" ht="24.75" customHeight="1" x14ac:dyDescent="0.25">
      <c r="A38" s="36" t="s">
        <v>62</v>
      </c>
      <c r="B38" s="14">
        <v>0</v>
      </c>
      <c r="C38" s="105"/>
      <c r="D38" s="14">
        <v>62.2</v>
      </c>
      <c r="E38" s="74">
        <v>27.2</v>
      </c>
      <c r="F38" s="31"/>
      <c r="G38" s="24" t="s">
        <v>67</v>
      </c>
    </row>
    <row r="39" spans="1:8" x14ac:dyDescent="0.25">
      <c r="A39" s="39" t="s">
        <v>4</v>
      </c>
      <c r="B39" s="44">
        <v>27.257638</v>
      </c>
      <c r="C39" s="104"/>
      <c r="D39" s="15">
        <v>89.9</v>
      </c>
      <c r="E39" s="47">
        <v>26.8</v>
      </c>
      <c r="F39" s="32"/>
      <c r="G39" s="23"/>
    </row>
    <row r="40" spans="1:8" ht="78" customHeight="1" x14ac:dyDescent="0.25">
      <c r="A40" s="36" t="s">
        <v>63</v>
      </c>
      <c r="B40" s="14">
        <v>9.3000000000000007</v>
      </c>
      <c r="C40" s="105" t="s">
        <v>38</v>
      </c>
      <c r="D40" s="14">
        <v>89.856353000000013</v>
      </c>
      <c r="E40" s="46">
        <v>27</v>
      </c>
      <c r="F40" s="30" t="s">
        <v>156</v>
      </c>
      <c r="G40" s="21" t="s">
        <v>68</v>
      </c>
    </row>
    <row r="41" spans="1:8" x14ac:dyDescent="0.25">
      <c r="A41" s="36" t="s">
        <v>33</v>
      </c>
      <c r="B41" s="14">
        <v>11.06</v>
      </c>
      <c r="C41" s="94"/>
      <c r="D41" s="14">
        <v>0</v>
      </c>
      <c r="E41" s="46">
        <v>0</v>
      </c>
      <c r="F41" s="30" t="s">
        <v>58</v>
      </c>
      <c r="G41" s="21" t="s">
        <v>34</v>
      </c>
    </row>
    <row r="42" spans="1:8" ht="16.5" thickBot="1" x14ac:dyDescent="0.3">
      <c r="A42" s="41" t="s">
        <v>35</v>
      </c>
      <c r="B42" s="17">
        <v>6.7050000000000001</v>
      </c>
      <c r="C42" s="95"/>
      <c r="D42" s="17">
        <v>0</v>
      </c>
      <c r="E42" s="48">
        <v>0</v>
      </c>
      <c r="F42" s="42" t="s">
        <v>58</v>
      </c>
      <c r="G42" s="21" t="s">
        <v>34</v>
      </c>
    </row>
    <row r="43" spans="1:8" ht="16.5" x14ac:dyDescent="0.25">
      <c r="A43" s="6" t="s">
        <v>36</v>
      </c>
    </row>
    <row r="44" spans="1:8" x14ac:dyDescent="0.25">
      <c r="A44" s="81" t="s">
        <v>131</v>
      </c>
      <c r="B44" s="82"/>
      <c r="C44" s="82"/>
      <c r="D44" s="82"/>
      <c r="E44" s="82"/>
      <c r="F44" s="82"/>
    </row>
    <row r="45" spans="1:8" ht="15.95" customHeight="1" x14ac:dyDescent="0.25">
      <c r="A45" s="82"/>
      <c r="B45" s="82"/>
      <c r="C45" s="82"/>
      <c r="D45" s="82"/>
      <c r="E45" s="82"/>
      <c r="F45" s="82"/>
    </row>
    <row r="46" spans="1:8" ht="15.95" customHeight="1" x14ac:dyDescent="0.25">
      <c r="A46" s="84" t="s">
        <v>65</v>
      </c>
      <c r="B46" s="84"/>
      <c r="C46" s="84"/>
      <c r="D46" s="84"/>
      <c r="E46" s="84"/>
      <c r="F46" s="84"/>
    </row>
    <row r="47" spans="1:8" ht="40.5" customHeight="1" x14ac:dyDescent="0.25">
      <c r="A47" s="83" t="s">
        <v>66</v>
      </c>
      <c r="B47" s="83"/>
      <c r="C47" s="83"/>
      <c r="D47" s="83"/>
      <c r="E47" s="83"/>
      <c r="F47" s="83"/>
    </row>
    <row r="48" spans="1:8" x14ac:dyDescent="0.25">
      <c r="A48" s="84" t="s">
        <v>64</v>
      </c>
      <c r="B48" s="84"/>
      <c r="C48" s="84"/>
      <c r="D48" s="84"/>
      <c r="E48" s="84"/>
      <c r="F48" s="84"/>
    </row>
  </sheetData>
  <mergeCells count="8">
    <mergeCell ref="G4:G5"/>
    <mergeCell ref="A44:F45"/>
    <mergeCell ref="A47:F47"/>
    <mergeCell ref="A48:F48"/>
    <mergeCell ref="A4:A5"/>
    <mergeCell ref="D4:F4"/>
    <mergeCell ref="B4:C4"/>
    <mergeCell ref="A46:F46"/>
  </mergeCells>
  <phoneticPr fontId="17" type="noConversion"/>
  <pageMargins left="0.51181102362204722" right="0.51181102362204722" top="0.74803149606299213" bottom="0.74803149606299213" header="0.31496062992125984" footer="0.31496062992125984"/>
  <pageSetup paperSize="9" scale="6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8"/>
  <sheetViews>
    <sheetView topLeftCell="A2" zoomScale="60" zoomScaleNormal="60" workbookViewId="0">
      <selection activeCell="AA16" sqref="AA16"/>
    </sheetView>
  </sheetViews>
  <sheetFormatPr defaultRowHeight="15" x14ac:dyDescent="0.25"/>
  <cols>
    <col min="1" max="1" width="37.140625" bestFit="1" customWidth="1"/>
    <col min="2" max="2" width="6.140625" style="1" bestFit="1" customWidth="1"/>
    <col min="3" max="19" width="6.140625" bestFit="1" customWidth="1"/>
    <col min="20" max="20" width="7.28515625" customWidth="1"/>
    <col min="23" max="23" width="8.42578125" customWidth="1"/>
  </cols>
  <sheetData>
    <row r="3" spans="1:24" x14ac:dyDescent="0.25">
      <c r="B3" s="91" t="s">
        <v>96</v>
      </c>
      <c r="C3" s="92"/>
      <c r="D3" s="92"/>
      <c r="E3" s="92"/>
      <c r="F3" s="92"/>
      <c r="G3" s="92"/>
      <c r="H3" s="92"/>
      <c r="I3" s="92"/>
      <c r="J3" s="92"/>
      <c r="K3" s="92"/>
      <c r="L3" s="92"/>
      <c r="M3" s="92"/>
      <c r="N3" s="92"/>
      <c r="O3" s="92"/>
      <c r="P3" s="92"/>
      <c r="Q3" s="92"/>
      <c r="R3" s="92"/>
      <c r="S3" s="92"/>
      <c r="T3" s="92"/>
    </row>
    <row r="4" spans="1:24" x14ac:dyDescent="0.25">
      <c r="B4" s="51" t="s">
        <v>98</v>
      </c>
      <c r="C4" s="51" t="s">
        <v>79</v>
      </c>
      <c r="D4" s="51" t="s">
        <v>80</v>
      </c>
      <c r="E4" s="51" t="s">
        <v>81</v>
      </c>
      <c r="F4" s="51" t="s">
        <v>82</v>
      </c>
      <c r="G4" s="51" t="s">
        <v>83</v>
      </c>
      <c r="H4" s="51" t="s">
        <v>84</v>
      </c>
      <c r="I4" s="51" t="s">
        <v>85</v>
      </c>
      <c r="J4" s="51" t="s">
        <v>86</v>
      </c>
      <c r="K4" s="51" t="s">
        <v>87</v>
      </c>
      <c r="L4" s="51" t="s">
        <v>88</v>
      </c>
      <c r="M4" s="51" t="s">
        <v>89</v>
      </c>
      <c r="N4" s="51" t="s">
        <v>90</v>
      </c>
      <c r="O4" s="51" t="s">
        <v>91</v>
      </c>
      <c r="P4" s="51" t="s">
        <v>92</v>
      </c>
      <c r="Q4" s="51" t="s">
        <v>93</v>
      </c>
      <c r="R4" s="51" t="s">
        <v>94</v>
      </c>
      <c r="S4" s="51" t="s">
        <v>95</v>
      </c>
      <c r="T4" s="61" t="s">
        <v>132</v>
      </c>
      <c r="U4" s="61" t="s">
        <v>135</v>
      </c>
      <c r="V4" s="61" t="s">
        <v>138</v>
      </c>
      <c r="W4" s="61" t="s">
        <v>140</v>
      </c>
      <c r="X4" s="61" t="s">
        <v>157</v>
      </c>
    </row>
    <row r="5" spans="1:24" x14ac:dyDescent="0.25">
      <c r="A5" s="52" t="s">
        <v>77</v>
      </c>
      <c r="B5" s="53">
        <v>3.6</v>
      </c>
      <c r="C5" s="53">
        <v>20.57</v>
      </c>
      <c r="D5" s="53">
        <v>20.45</v>
      </c>
      <c r="E5" s="53">
        <v>24.1</v>
      </c>
      <c r="F5" s="53">
        <v>27.57</v>
      </c>
      <c r="G5" s="53">
        <v>29.78</v>
      </c>
      <c r="H5" s="53">
        <v>31</v>
      </c>
      <c r="I5" s="53">
        <v>34.17</v>
      </c>
      <c r="J5" s="53">
        <v>38.96</v>
      </c>
      <c r="K5" s="53">
        <v>40.700000000000003</v>
      </c>
      <c r="L5" s="53">
        <v>42.43</v>
      </c>
      <c r="M5" s="53">
        <v>43.11</v>
      </c>
      <c r="N5" s="53">
        <v>46.81</v>
      </c>
      <c r="O5" s="53">
        <v>50.3</v>
      </c>
      <c r="P5" s="53">
        <v>51</v>
      </c>
      <c r="Q5" s="53">
        <v>51.9</v>
      </c>
      <c r="R5" s="53">
        <v>53.87</v>
      </c>
      <c r="S5" s="53">
        <v>57.36</v>
      </c>
      <c r="T5" s="53">
        <v>57.66</v>
      </c>
      <c r="U5" s="53">
        <v>58.25</v>
      </c>
      <c r="V5" s="53">
        <v>58.57</v>
      </c>
      <c r="W5" s="53">
        <v>58.57</v>
      </c>
      <c r="X5" s="53">
        <v>60.5</v>
      </c>
    </row>
    <row r="6" spans="1:24" x14ac:dyDescent="0.25">
      <c r="A6" s="52" t="s">
        <v>76</v>
      </c>
      <c r="B6" s="53">
        <v>9.8949479999999994</v>
      </c>
      <c r="C6" s="53">
        <v>24.067866999999996</v>
      </c>
      <c r="D6" s="53">
        <v>32.274964000000004</v>
      </c>
      <c r="E6" s="53">
        <v>44.565393</v>
      </c>
      <c r="F6" s="53">
        <v>60.480890000000002</v>
      </c>
      <c r="G6" s="53">
        <v>68.501813999999996</v>
      </c>
      <c r="H6" s="53">
        <v>85.042389000000014</v>
      </c>
      <c r="I6" s="53">
        <v>224.12702300000001</v>
      </c>
      <c r="J6" s="53">
        <v>292.64163200000002</v>
      </c>
      <c r="K6" s="53">
        <v>314.459158</v>
      </c>
      <c r="L6" s="53">
        <v>364.60645000000005</v>
      </c>
      <c r="M6" s="53">
        <v>407.70064000000002</v>
      </c>
      <c r="N6" s="53">
        <v>434.90636699999999</v>
      </c>
      <c r="O6" s="53">
        <v>446.57268499999998</v>
      </c>
      <c r="P6" s="53">
        <v>449.88000499999998</v>
      </c>
      <c r="Q6" s="53">
        <v>461.77043900000001</v>
      </c>
      <c r="R6" s="53">
        <v>465.32086199999998</v>
      </c>
      <c r="S6" s="53">
        <v>468.73254900000006</v>
      </c>
      <c r="T6" s="53">
        <v>473.04244599999993</v>
      </c>
      <c r="U6" s="53">
        <v>480.982147</v>
      </c>
      <c r="V6" s="53">
        <v>486.507183</v>
      </c>
      <c r="W6" s="53">
        <v>492</v>
      </c>
      <c r="X6" s="53">
        <v>501</v>
      </c>
    </row>
    <row r="7" spans="1:24" x14ac:dyDescent="0.25">
      <c r="A7" s="52" t="s">
        <v>75</v>
      </c>
      <c r="B7" s="53">
        <v>1</v>
      </c>
      <c r="C7" s="53">
        <v>9.3000000000000007</v>
      </c>
      <c r="D7" s="53">
        <v>10.8</v>
      </c>
      <c r="E7" s="53">
        <v>12.200000000000001</v>
      </c>
      <c r="F7" s="53">
        <v>17.599999999999998</v>
      </c>
      <c r="G7" s="53">
        <v>18.100000000000001</v>
      </c>
      <c r="H7" s="53">
        <v>18.2</v>
      </c>
      <c r="I7" s="53">
        <v>18.599999999999998</v>
      </c>
      <c r="J7" s="53">
        <v>22.523985</v>
      </c>
      <c r="K7" s="53">
        <v>22.723984999999999</v>
      </c>
      <c r="L7" s="53">
        <v>23.023985</v>
      </c>
      <c r="M7" s="53">
        <v>23.023985</v>
      </c>
      <c r="N7" s="53">
        <v>23.323985</v>
      </c>
      <c r="O7" s="53">
        <v>23.682985000000002</v>
      </c>
      <c r="P7" s="53">
        <v>34.850554000000002</v>
      </c>
      <c r="Q7" s="53">
        <v>36.045961439999999</v>
      </c>
      <c r="R7" s="53">
        <v>36.245961440000002</v>
      </c>
      <c r="S7" s="53">
        <v>36.445961440000005</v>
      </c>
      <c r="T7" s="53">
        <v>44.769236739999997</v>
      </c>
      <c r="U7" s="53">
        <v>48.460655260000003</v>
      </c>
      <c r="V7" s="53">
        <v>50.309791199999999</v>
      </c>
      <c r="W7" s="53">
        <v>56</v>
      </c>
      <c r="X7" s="53">
        <v>58.7</v>
      </c>
    </row>
    <row r="8" spans="1:24" x14ac:dyDescent="0.25">
      <c r="A8" s="52" t="s">
        <v>74</v>
      </c>
      <c r="B8" s="53">
        <v>6.643472</v>
      </c>
      <c r="C8" s="53">
        <v>31.813112999999994</v>
      </c>
      <c r="D8" s="53">
        <v>39.148060999999998</v>
      </c>
      <c r="E8" s="53">
        <v>61.113772999999995</v>
      </c>
      <c r="F8" s="53">
        <v>74.823831999999996</v>
      </c>
      <c r="G8" s="53">
        <v>114.635797</v>
      </c>
      <c r="H8" s="53">
        <v>136.39464800000002</v>
      </c>
      <c r="I8" s="53">
        <v>153.196708</v>
      </c>
      <c r="J8" s="53">
        <v>217.48806500000001</v>
      </c>
      <c r="K8" s="53">
        <v>238.26906000000002</v>
      </c>
      <c r="L8" s="53">
        <v>263.61030000000005</v>
      </c>
      <c r="M8" s="53">
        <v>297.23411995999999</v>
      </c>
      <c r="N8" s="53">
        <v>351.962265</v>
      </c>
      <c r="O8" s="53">
        <v>392.12405299999995</v>
      </c>
      <c r="P8" s="53">
        <v>411.48256895999998</v>
      </c>
      <c r="Q8" s="53">
        <v>444.42280596000001</v>
      </c>
      <c r="R8" s="53">
        <v>471.26154296000004</v>
      </c>
      <c r="S8" s="53">
        <v>491.17470732000004</v>
      </c>
      <c r="T8" s="53">
        <v>503.37980235999999</v>
      </c>
      <c r="U8" s="53">
        <v>562.79859332000001</v>
      </c>
      <c r="V8" s="53">
        <v>617.24003535999998</v>
      </c>
      <c r="W8" s="53">
        <v>737.39946825999982</v>
      </c>
      <c r="X8" s="53">
        <v>818.1</v>
      </c>
    </row>
    <row r="9" spans="1:24" x14ac:dyDescent="0.25">
      <c r="A9" s="52" t="s">
        <v>78</v>
      </c>
      <c r="B9" s="53">
        <v>0</v>
      </c>
      <c r="C9" s="53">
        <v>0</v>
      </c>
      <c r="D9" s="53">
        <v>0</v>
      </c>
      <c r="E9" s="53">
        <v>0.67900000000000005</v>
      </c>
      <c r="F9" s="53">
        <v>0.67900000000000005</v>
      </c>
      <c r="G9" s="53">
        <v>0.67900000000000005</v>
      </c>
      <c r="H9" s="53">
        <v>0.67900000000000005</v>
      </c>
      <c r="I9" s="53">
        <v>0.67900000000000005</v>
      </c>
      <c r="J9" s="53">
        <v>12.69</v>
      </c>
      <c r="K9" s="53">
        <v>12.69</v>
      </c>
      <c r="L9" s="53">
        <v>13.622120000000001</v>
      </c>
      <c r="M9" s="53">
        <v>13.622120000000001</v>
      </c>
      <c r="N9" s="53">
        <v>13.622120000000001</v>
      </c>
      <c r="O9" s="53">
        <v>13.622120000000001</v>
      </c>
      <c r="P9" s="53">
        <v>13.622120000000001</v>
      </c>
      <c r="Q9" s="53">
        <v>20.299999999999997</v>
      </c>
      <c r="R9" s="53">
        <v>20.299999999999997</v>
      </c>
      <c r="S9" s="53">
        <v>20.299999999999997</v>
      </c>
      <c r="T9" s="53">
        <v>20.299999999999997</v>
      </c>
      <c r="U9" s="53">
        <v>20.95</v>
      </c>
      <c r="V9" s="53">
        <v>20.95</v>
      </c>
      <c r="W9" s="53">
        <v>21</v>
      </c>
      <c r="X9" s="61">
        <v>27</v>
      </c>
    </row>
    <row r="10" spans="1:24" s="1" customFormat="1" x14ac:dyDescent="0.25">
      <c r="A10" s="54"/>
      <c r="B10" s="53">
        <f t="shared" ref="B10:Q10" si="0">SUM(B5:B9)</f>
        <v>21.13842</v>
      </c>
      <c r="C10" s="53">
        <f t="shared" si="0"/>
        <v>85.750979999999998</v>
      </c>
      <c r="D10" s="53">
        <f t="shared" si="0"/>
        <v>102.673025</v>
      </c>
      <c r="E10" s="53">
        <f t="shared" si="0"/>
        <v>142.65816599999999</v>
      </c>
      <c r="F10" s="53">
        <f t="shared" si="0"/>
        <v>181.15372199999999</v>
      </c>
      <c r="G10" s="53">
        <f t="shared" si="0"/>
        <v>231.69661099999999</v>
      </c>
      <c r="H10" s="53">
        <f t="shared" si="0"/>
        <v>271.31603699999999</v>
      </c>
      <c r="I10" s="53">
        <f t="shared" si="0"/>
        <v>430.77273100000002</v>
      </c>
      <c r="J10" s="53">
        <f t="shared" si="0"/>
        <v>584.30368199999998</v>
      </c>
      <c r="K10" s="53">
        <f t="shared" si="0"/>
        <v>628.84220300000015</v>
      </c>
      <c r="L10" s="53">
        <f t="shared" si="0"/>
        <v>707.29285500000015</v>
      </c>
      <c r="M10" s="53">
        <f t="shared" si="0"/>
        <v>784.69086496</v>
      </c>
      <c r="N10" s="53">
        <f t="shared" si="0"/>
        <v>870.62473699999998</v>
      </c>
      <c r="O10" s="53">
        <f t="shared" si="0"/>
        <v>926.30184299999996</v>
      </c>
      <c r="P10" s="53">
        <f t="shared" si="0"/>
        <v>960.83524795999995</v>
      </c>
      <c r="Q10" s="53">
        <f t="shared" si="0"/>
        <v>1014.4392064</v>
      </c>
      <c r="R10" s="53">
        <f t="shared" ref="R10:X10" si="1">SUM(R5:R9)</f>
        <v>1046.9983663999999</v>
      </c>
      <c r="S10" s="53">
        <f t="shared" si="1"/>
        <v>1074.0132177600001</v>
      </c>
      <c r="T10" s="53">
        <f t="shared" si="1"/>
        <v>1099.1514850999999</v>
      </c>
      <c r="U10" s="53">
        <f t="shared" si="1"/>
        <v>1171.4413955799998</v>
      </c>
      <c r="V10" s="53">
        <f t="shared" si="1"/>
        <v>1233.5770095599999</v>
      </c>
      <c r="W10" s="53">
        <f t="shared" si="1"/>
        <v>1364.9694682599998</v>
      </c>
      <c r="X10" s="53">
        <f t="shared" si="1"/>
        <v>1465.3000000000002</v>
      </c>
    </row>
    <row r="11" spans="1:24" x14ac:dyDescent="0.25">
      <c r="W11" s="53"/>
    </row>
    <row r="12" spans="1:24" x14ac:dyDescent="0.25">
      <c r="A12" s="1"/>
      <c r="B12" s="91" t="s">
        <v>97</v>
      </c>
      <c r="C12" s="92"/>
      <c r="D12" s="92"/>
      <c r="E12" s="92"/>
      <c r="F12" s="92"/>
      <c r="G12" s="92"/>
      <c r="H12" s="92"/>
      <c r="I12" s="92"/>
      <c r="J12" s="92"/>
      <c r="K12" s="92"/>
      <c r="L12" s="92"/>
      <c r="M12" s="92"/>
      <c r="N12" s="92"/>
      <c r="O12" s="92"/>
      <c r="P12" s="92"/>
      <c r="Q12" s="92"/>
      <c r="R12" s="92"/>
      <c r="S12" s="92"/>
      <c r="T12" s="92"/>
    </row>
    <row r="13" spans="1:24" x14ac:dyDescent="0.25">
      <c r="A13" s="1"/>
      <c r="B13" s="51" t="s">
        <v>98</v>
      </c>
      <c r="C13" s="51" t="s">
        <v>79</v>
      </c>
      <c r="D13" s="51" t="s">
        <v>80</v>
      </c>
      <c r="E13" s="51" t="s">
        <v>81</v>
      </c>
      <c r="F13" s="51" t="s">
        <v>82</v>
      </c>
      <c r="G13" s="51" t="s">
        <v>83</v>
      </c>
      <c r="H13" s="51" t="s">
        <v>84</v>
      </c>
      <c r="I13" s="51" t="s">
        <v>85</v>
      </c>
      <c r="J13" s="51" t="s">
        <v>86</v>
      </c>
      <c r="K13" s="51" t="s">
        <v>87</v>
      </c>
      <c r="L13" s="51" t="s">
        <v>88</v>
      </c>
      <c r="M13" s="51" t="s">
        <v>89</v>
      </c>
      <c r="N13" s="51" t="s">
        <v>90</v>
      </c>
      <c r="O13" s="51" t="s">
        <v>91</v>
      </c>
      <c r="P13" s="51" t="s">
        <v>92</v>
      </c>
      <c r="Q13" s="51" t="s">
        <v>93</v>
      </c>
      <c r="R13" s="51" t="s">
        <v>94</v>
      </c>
      <c r="S13" s="51" t="s">
        <v>95</v>
      </c>
      <c r="T13" s="61" t="s">
        <v>132</v>
      </c>
      <c r="U13" s="61" t="s">
        <v>135</v>
      </c>
      <c r="V13" s="61" t="s">
        <v>138</v>
      </c>
      <c r="W13" s="61" t="s">
        <v>140</v>
      </c>
      <c r="X13" s="61" t="s">
        <v>157</v>
      </c>
    </row>
    <row r="14" spans="1:24" x14ac:dyDescent="0.25">
      <c r="A14" s="52" t="s">
        <v>77</v>
      </c>
      <c r="B14" s="53">
        <v>3.6</v>
      </c>
      <c r="C14" s="53">
        <v>16.97</v>
      </c>
      <c r="D14" s="53">
        <v>-0.12000000000000099</v>
      </c>
      <c r="E14" s="53">
        <v>3.6500000000000021</v>
      </c>
      <c r="F14" s="53">
        <v>3.4699999999999989</v>
      </c>
      <c r="G14" s="53">
        <v>2.2100000000000009</v>
      </c>
      <c r="H14" s="53">
        <v>1.2199999999999989</v>
      </c>
      <c r="I14" s="53">
        <v>3.1700000000000017</v>
      </c>
      <c r="J14" s="53">
        <v>4.7899999999999991</v>
      </c>
      <c r="K14" s="53">
        <v>1.740000000000002</v>
      </c>
      <c r="L14" s="53">
        <v>1.7299999999999969</v>
      </c>
      <c r="M14" s="53">
        <v>0.67999999999999972</v>
      </c>
      <c r="N14" s="53">
        <v>3.7000000000000028</v>
      </c>
      <c r="O14" s="53">
        <v>3.4899999999999949</v>
      </c>
      <c r="P14" s="53">
        <v>0.70000000000000284</v>
      </c>
      <c r="Q14" s="53">
        <v>0.89999999999999858</v>
      </c>
      <c r="R14" s="53">
        <v>1.9699999999999989</v>
      </c>
      <c r="S14" s="53">
        <f t="shared" ref="S14:X14" si="2">S5-R5</f>
        <v>3.490000000000002</v>
      </c>
      <c r="T14" s="53">
        <f t="shared" si="2"/>
        <v>0.29999999999999716</v>
      </c>
      <c r="U14" s="53">
        <f t="shared" si="2"/>
        <v>0.59000000000000341</v>
      </c>
      <c r="V14" s="53">
        <f t="shared" si="2"/>
        <v>0.32000000000000028</v>
      </c>
      <c r="W14" s="53">
        <f t="shared" si="2"/>
        <v>0</v>
      </c>
      <c r="X14" s="53">
        <f t="shared" si="2"/>
        <v>1.9299999999999997</v>
      </c>
    </row>
    <row r="15" spans="1:24" x14ac:dyDescent="0.25">
      <c r="A15" s="52" t="s">
        <v>76</v>
      </c>
      <c r="B15" s="53">
        <v>9.8949479999999994</v>
      </c>
      <c r="C15" s="53">
        <v>14.172918999999997</v>
      </c>
      <c r="D15" s="53">
        <v>8.2070970000000081</v>
      </c>
      <c r="E15" s="53">
        <v>12.290428999999996</v>
      </c>
      <c r="F15" s="53">
        <v>15.915497000000002</v>
      </c>
      <c r="G15" s="53">
        <v>8.0209239999999937</v>
      </c>
      <c r="H15" s="53">
        <v>16.540575000000018</v>
      </c>
      <c r="I15" s="53">
        <v>139.08463399999999</v>
      </c>
      <c r="J15" s="53">
        <v>68.514609000000007</v>
      </c>
      <c r="K15" s="53">
        <v>21.817525999999987</v>
      </c>
      <c r="L15" s="53">
        <v>50.14729200000005</v>
      </c>
      <c r="M15" s="53">
        <v>43.094189999999969</v>
      </c>
      <c r="N15" s="53">
        <v>27.205726999999968</v>
      </c>
      <c r="O15" s="53">
        <v>11.66631799999999</v>
      </c>
      <c r="P15" s="53">
        <v>3.3073200000000043</v>
      </c>
      <c r="Q15" s="53">
        <v>11.890434000000027</v>
      </c>
      <c r="R15" s="53">
        <v>3.5504229999999666</v>
      </c>
      <c r="S15" s="53">
        <f t="shared" ref="S15:V18" si="3">S6-R6</f>
        <v>3.4116870000000858</v>
      </c>
      <c r="T15" s="53">
        <f t="shared" si="3"/>
        <v>4.3098969999998644</v>
      </c>
      <c r="U15" s="53">
        <f t="shared" si="3"/>
        <v>7.9397010000000705</v>
      </c>
      <c r="V15" s="53">
        <f>V6-U6</f>
        <v>5.5250360000000001</v>
      </c>
      <c r="W15" s="53">
        <f>W6-V6</f>
        <v>5.4928170000000023</v>
      </c>
      <c r="X15" s="53">
        <f>X6-W6</f>
        <v>9</v>
      </c>
    </row>
    <row r="16" spans="1:24" x14ac:dyDescent="0.25">
      <c r="A16" s="52" t="s">
        <v>75</v>
      </c>
      <c r="B16" s="53">
        <v>1</v>
      </c>
      <c r="C16" s="53">
        <v>8.3000000000000007</v>
      </c>
      <c r="D16" s="53">
        <v>1.5</v>
      </c>
      <c r="E16" s="53">
        <v>1.4000000000000004</v>
      </c>
      <c r="F16" s="53">
        <v>5.3999999999999968</v>
      </c>
      <c r="G16" s="53">
        <v>0.50000000000000355</v>
      </c>
      <c r="H16" s="53">
        <v>9.9999999999997868E-2</v>
      </c>
      <c r="I16" s="53">
        <v>0.39999999999999858</v>
      </c>
      <c r="J16" s="53">
        <v>3.9239850000000018</v>
      </c>
      <c r="K16" s="53">
        <v>0.19999999999999929</v>
      </c>
      <c r="L16" s="53">
        <v>0.30000000000000071</v>
      </c>
      <c r="M16" s="53">
        <v>0</v>
      </c>
      <c r="N16" s="53">
        <v>0.30000000000000071</v>
      </c>
      <c r="O16" s="53">
        <v>0.35900000000000176</v>
      </c>
      <c r="P16" s="53">
        <v>11.167569</v>
      </c>
      <c r="Q16" s="53">
        <v>1.1954074399999968</v>
      </c>
      <c r="R16" s="53">
        <v>0.20000000000000284</v>
      </c>
      <c r="S16" s="53">
        <f t="shared" si="3"/>
        <v>0.20000000000000284</v>
      </c>
      <c r="T16" s="53">
        <f t="shared" si="3"/>
        <v>8.3232752999999917</v>
      </c>
      <c r="U16" s="53">
        <f t="shared" si="3"/>
        <v>3.6914185200000063</v>
      </c>
      <c r="V16" s="53">
        <f t="shared" si="3"/>
        <v>1.8491359399999965</v>
      </c>
      <c r="W16" s="53">
        <f t="shared" ref="W16:X18" si="4">W7-V7</f>
        <v>5.6902088000000006</v>
      </c>
      <c r="X16" s="53">
        <f t="shared" si="4"/>
        <v>2.7000000000000028</v>
      </c>
    </row>
    <row r="17" spans="1:24" x14ac:dyDescent="0.25">
      <c r="A17" s="52" t="s">
        <v>74</v>
      </c>
      <c r="B17" s="53">
        <v>6.643472</v>
      </c>
      <c r="C17" s="53">
        <v>25.169640999999995</v>
      </c>
      <c r="D17" s="53">
        <v>7.3349480000000042</v>
      </c>
      <c r="E17" s="53">
        <v>21.965711999999996</v>
      </c>
      <c r="F17" s="53">
        <v>13.710059000000001</v>
      </c>
      <c r="G17" s="53">
        <v>39.811965000000001</v>
      </c>
      <c r="H17" s="53">
        <v>21.758851000000021</v>
      </c>
      <c r="I17" s="53">
        <v>16.802059999999983</v>
      </c>
      <c r="J17" s="53">
        <v>64.291357000000005</v>
      </c>
      <c r="K17" s="53">
        <v>20.780995000000019</v>
      </c>
      <c r="L17" s="53">
        <v>25.341240000000028</v>
      </c>
      <c r="M17" s="53">
        <v>33.623819959999935</v>
      </c>
      <c r="N17" s="53">
        <v>54.728145040000015</v>
      </c>
      <c r="O17" s="53">
        <v>40.161787999999945</v>
      </c>
      <c r="P17" s="53">
        <v>19.358515960000034</v>
      </c>
      <c r="Q17" s="53">
        <v>32.940237000000025</v>
      </c>
      <c r="R17" s="53">
        <v>26.838737000000037</v>
      </c>
      <c r="S17" s="53">
        <f t="shared" si="3"/>
        <v>19.913164359999996</v>
      </c>
      <c r="T17" s="53">
        <f t="shared" si="3"/>
        <v>12.205095039999946</v>
      </c>
      <c r="U17" s="53">
        <f t="shared" si="3"/>
        <v>59.418790960000024</v>
      </c>
      <c r="V17" s="53">
        <f t="shared" si="3"/>
        <v>54.44144203999997</v>
      </c>
      <c r="W17" s="53">
        <f t="shared" si="4"/>
        <v>120.15943289999984</v>
      </c>
      <c r="X17" s="53">
        <f t="shared" si="4"/>
        <v>80.700531740000201</v>
      </c>
    </row>
    <row r="18" spans="1:24" x14ac:dyDescent="0.25">
      <c r="A18" s="52" t="s">
        <v>78</v>
      </c>
      <c r="B18" s="53">
        <v>0</v>
      </c>
      <c r="C18" s="53">
        <v>0</v>
      </c>
      <c r="D18" s="53">
        <v>0</v>
      </c>
      <c r="E18" s="53">
        <v>0.67900000000000005</v>
      </c>
      <c r="F18" s="53">
        <v>0</v>
      </c>
      <c r="G18" s="53">
        <v>0</v>
      </c>
      <c r="H18" s="53">
        <v>0</v>
      </c>
      <c r="I18" s="53">
        <v>0</v>
      </c>
      <c r="J18" s="53">
        <v>12.010999999999999</v>
      </c>
      <c r="K18" s="53">
        <v>0</v>
      </c>
      <c r="L18" s="53">
        <v>0.93212000000000117</v>
      </c>
      <c r="M18" s="53">
        <v>0</v>
      </c>
      <c r="N18" s="53">
        <v>0</v>
      </c>
      <c r="O18" s="53">
        <v>0</v>
      </c>
      <c r="P18" s="53">
        <v>0</v>
      </c>
      <c r="Q18" s="53">
        <v>6.6778799999999965</v>
      </c>
      <c r="R18" s="53">
        <v>0</v>
      </c>
      <c r="S18" s="53">
        <f t="shared" si="3"/>
        <v>0</v>
      </c>
      <c r="T18" s="53">
        <f t="shared" si="3"/>
        <v>0</v>
      </c>
      <c r="U18" s="53">
        <f t="shared" si="3"/>
        <v>0.65000000000000213</v>
      </c>
      <c r="V18" s="53">
        <f t="shared" si="3"/>
        <v>0</v>
      </c>
      <c r="W18" s="53">
        <f t="shared" si="4"/>
        <v>5.0000000000000711E-2</v>
      </c>
      <c r="X18" s="53">
        <f t="shared" si="4"/>
        <v>6</v>
      </c>
    </row>
  </sheetData>
  <mergeCells count="2">
    <mergeCell ref="B3:T3"/>
    <mergeCell ref="B12:T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
  <sheetViews>
    <sheetView zoomScale="80" zoomScaleNormal="80" workbookViewId="0">
      <selection activeCell="G6" sqref="G6:G10"/>
    </sheetView>
  </sheetViews>
  <sheetFormatPr defaultColWidth="9.140625" defaultRowHeight="15" x14ac:dyDescent="0.25"/>
  <cols>
    <col min="1" max="1" width="9.140625" style="1"/>
    <col min="2" max="2" width="12.7109375" style="1" customWidth="1"/>
    <col min="3" max="16384" width="9.140625" style="1"/>
  </cols>
  <sheetData>
    <row r="3" spans="2:7" x14ac:dyDescent="0.25">
      <c r="C3" s="93" t="s">
        <v>70</v>
      </c>
      <c r="D3" s="93"/>
      <c r="E3" s="93" t="s">
        <v>71</v>
      </c>
      <c r="F3" s="93"/>
    </row>
    <row r="4" spans="2:7" x14ac:dyDescent="0.25">
      <c r="C4" s="1" t="s">
        <v>6</v>
      </c>
      <c r="E4" s="1" t="s">
        <v>6</v>
      </c>
      <c r="F4" s="1" t="s">
        <v>72</v>
      </c>
    </row>
    <row r="5" spans="2:7" x14ac:dyDescent="0.25">
      <c r="B5" s="1" t="s">
        <v>73</v>
      </c>
      <c r="C5" s="49">
        <v>1285.5963616900003</v>
      </c>
      <c r="D5" s="49"/>
      <c r="E5" s="49">
        <f>'ATBALSTA APJOMS'!E6</f>
        <v>1465.1000000000001</v>
      </c>
      <c r="F5" s="49">
        <f>'ATBALSTA APJOMS'!D6-E5</f>
        <v>2025.4952372999999</v>
      </c>
      <c r="G5" s="50">
        <f>E5+F5</f>
        <v>3490.5952373</v>
      </c>
    </row>
    <row r="6" spans="2:7" x14ac:dyDescent="0.25">
      <c r="B6" s="1" t="s">
        <v>74</v>
      </c>
      <c r="C6" s="49">
        <v>631.79394600000012</v>
      </c>
      <c r="D6" s="49"/>
      <c r="E6" s="49">
        <f>'ATBALSTA APJOMS'!E31</f>
        <v>818.1</v>
      </c>
      <c r="F6" s="49">
        <f>'ATBALSTA APJOMS'!D31-E6</f>
        <v>953.49999999999989</v>
      </c>
      <c r="G6" s="50">
        <f t="shared" ref="G6:G10" si="0">E6+F6</f>
        <v>1771.6</v>
      </c>
    </row>
    <row r="7" spans="2:7" x14ac:dyDescent="0.25">
      <c r="B7" s="1" t="s">
        <v>75</v>
      </c>
      <c r="C7" s="49">
        <v>239.96399569000002</v>
      </c>
      <c r="D7" s="49"/>
      <c r="E7" s="49">
        <f>'ATBALSTA APJOMS'!E23</f>
        <v>58.7</v>
      </c>
      <c r="F7" s="49">
        <f>'ATBALSTA APJOMS'!D23-grafiks_!E7</f>
        <v>921.19523730000003</v>
      </c>
      <c r="G7" s="50">
        <f t="shared" si="0"/>
        <v>979.89523730000008</v>
      </c>
    </row>
    <row r="8" spans="2:7" x14ac:dyDescent="0.25">
      <c r="B8" s="1" t="s">
        <v>76</v>
      </c>
      <c r="C8" s="49">
        <v>129.58778200000003</v>
      </c>
      <c r="D8" s="49"/>
      <c r="E8" s="49">
        <f>'ATBALSTA APJOMS'!E13</f>
        <v>501</v>
      </c>
      <c r="F8" s="49">
        <f>'ATBALSTA APJOMS'!D13-grafiks_!E8</f>
        <v>38.200000000000045</v>
      </c>
      <c r="G8" s="50">
        <f t="shared" si="0"/>
        <v>539.20000000000005</v>
      </c>
    </row>
    <row r="9" spans="2:7" x14ac:dyDescent="0.25">
      <c r="B9" s="1" t="s">
        <v>77</v>
      </c>
      <c r="C9" s="49">
        <v>256.99299999999999</v>
      </c>
      <c r="D9" s="49"/>
      <c r="E9" s="49">
        <f>'ATBALSTA APJOMS'!E9</f>
        <v>60.5</v>
      </c>
      <c r="F9" s="49">
        <f>'ATBALSTA APJOMS'!D9-grafiks_!E9</f>
        <v>49.5</v>
      </c>
      <c r="G9" s="50">
        <f t="shared" si="0"/>
        <v>110</v>
      </c>
    </row>
    <row r="10" spans="2:7" x14ac:dyDescent="0.25">
      <c r="B10" s="1" t="s">
        <v>78</v>
      </c>
      <c r="C10" s="49">
        <v>27.257638</v>
      </c>
      <c r="D10" s="49"/>
      <c r="E10" s="49">
        <f>'ATBALSTA APJOMS'!E39</f>
        <v>26.8</v>
      </c>
      <c r="F10" s="49">
        <f>'ATBALSTA APJOMS'!D39-E10</f>
        <v>63.100000000000009</v>
      </c>
      <c r="G10" s="50">
        <f t="shared" si="0"/>
        <v>89.9</v>
      </c>
    </row>
  </sheetData>
  <mergeCells count="2">
    <mergeCell ref="C3:D3"/>
    <mergeCell ref="E3:F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opLeftCell="A154" zoomScale="110" zoomScaleNormal="110" workbookViewId="0">
      <selection activeCell="B163" sqref="B163"/>
    </sheetView>
  </sheetViews>
  <sheetFormatPr defaultRowHeight="15" x14ac:dyDescent="0.25"/>
  <cols>
    <col min="1" max="1" width="10.7109375" bestFit="1" customWidth="1"/>
    <col min="2" max="2" width="63.5703125" style="1" customWidth="1"/>
    <col min="3" max="3" width="13.5703125" customWidth="1"/>
    <col min="4" max="4" width="13.42578125" customWidth="1"/>
    <col min="5" max="6" width="32.140625" bestFit="1" customWidth="1"/>
    <col min="7" max="9" width="32.140625" customWidth="1"/>
    <col min="10" max="10" width="32.140625" bestFit="1" customWidth="1"/>
  </cols>
  <sheetData>
    <row r="1" spans="1:4" ht="45" x14ac:dyDescent="0.25">
      <c r="A1" s="60" t="s">
        <v>99</v>
      </c>
      <c r="B1" s="60" t="s">
        <v>126</v>
      </c>
      <c r="C1" s="57" t="s">
        <v>127</v>
      </c>
      <c r="D1" s="57" t="s">
        <v>128</v>
      </c>
    </row>
    <row r="2" spans="1:4" x14ac:dyDescent="0.25">
      <c r="A2" s="56" t="s">
        <v>100</v>
      </c>
      <c r="B2" s="57" t="s">
        <v>118</v>
      </c>
      <c r="C2" s="53">
        <v>3.6</v>
      </c>
      <c r="D2" s="53">
        <v>3.6</v>
      </c>
    </row>
    <row r="3" spans="1:4" x14ac:dyDescent="0.25">
      <c r="A3" s="66" t="s">
        <v>101</v>
      </c>
      <c r="B3" s="57" t="s">
        <v>118</v>
      </c>
      <c r="C3" s="53">
        <v>19.57</v>
      </c>
      <c r="D3" s="53">
        <f>C3-C2</f>
        <v>15.97</v>
      </c>
    </row>
    <row r="4" spans="1:4" x14ac:dyDescent="0.25">
      <c r="A4" s="66" t="s">
        <v>102</v>
      </c>
      <c r="B4" s="57" t="s">
        <v>118</v>
      </c>
      <c r="C4" s="53">
        <v>20.45</v>
      </c>
      <c r="D4" s="53">
        <f t="shared" ref="D4:D22" si="0">C4-C3</f>
        <v>0.87999999999999901</v>
      </c>
    </row>
    <row r="5" spans="1:4" x14ac:dyDescent="0.25">
      <c r="A5" s="66" t="s">
        <v>103</v>
      </c>
      <c r="B5" s="57" t="s">
        <v>118</v>
      </c>
      <c r="C5" s="53">
        <v>24.1</v>
      </c>
      <c r="D5" s="53">
        <f t="shared" si="0"/>
        <v>3.6500000000000021</v>
      </c>
    </row>
    <row r="6" spans="1:4" x14ac:dyDescent="0.25">
      <c r="A6" s="66" t="s">
        <v>104</v>
      </c>
      <c r="B6" s="57" t="s">
        <v>118</v>
      </c>
      <c r="C6" s="53">
        <v>27.57</v>
      </c>
      <c r="D6" s="53">
        <f t="shared" si="0"/>
        <v>3.4699999999999989</v>
      </c>
    </row>
    <row r="7" spans="1:4" x14ac:dyDescent="0.25">
      <c r="A7" s="66" t="s">
        <v>105</v>
      </c>
      <c r="B7" s="57" t="s">
        <v>118</v>
      </c>
      <c r="C7" s="53">
        <v>29.78</v>
      </c>
      <c r="D7" s="53">
        <f t="shared" si="0"/>
        <v>2.2100000000000009</v>
      </c>
    </row>
    <row r="8" spans="1:4" x14ac:dyDescent="0.25">
      <c r="A8" s="66" t="s">
        <v>106</v>
      </c>
      <c r="B8" s="57" t="s">
        <v>118</v>
      </c>
      <c r="C8" s="53">
        <v>31</v>
      </c>
      <c r="D8" s="53">
        <f t="shared" si="0"/>
        <v>1.2199999999999989</v>
      </c>
    </row>
    <row r="9" spans="1:4" x14ac:dyDescent="0.25">
      <c r="A9" s="66" t="s">
        <v>107</v>
      </c>
      <c r="B9" s="57" t="s">
        <v>118</v>
      </c>
      <c r="C9" s="53">
        <v>34.17</v>
      </c>
      <c r="D9" s="53">
        <f t="shared" si="0"/>
        <v>3.1700000000000017</v>
      </c>
    </row>
    <row r="10" spans="1:4" x14ac:dyDescent="0.25">
      <c r="A10" s="66" t="s">
        <v>108</v>
      </c>
      <c r="B10" s="57" t="s">
        <v>118</v>
      </c>
      <c r="C10" s="53">
        <v>38.96</v>
      </c>
      <c r="D10" s="53">
        <f t="shared" si="0"/>
        <v>4.7899999999999991</v>
      </c>
    </row>
    <row r="11" spans="1:4" x14ac:dyDescent="0.25">
      <c r="A11" s="66" t="s">
        <v>109</v>
      </c>
      <c r="B11" s="57" t="s">
        <v>118</v>
      </c>
      <c r="C11" s="53">
        <v>40.700000000000003</v>
      </c>
      <c r="D11" s="53">
        <f>C11-C10</f>
        <v>1.740000000000002</v>
      </c>
    </row>
    <row r="12" spans="1:4" x14ac:dyDescent="0.25">
      <c r="A12" s="66" t="s">
        <v>110</v>
      </c>
      <c r="B12" s="57" t="s">
        <v>118</v>
      </c>
      <c r="C12" s="53">
        <v>42.43</v>
      </c>
      <c r="D12" s="53">
        <f t="shared" si="0"/>
        <v>1.7299999999999969</v>
      </c>
    </row>
    <row r="13" spans="1:4" x14ac:dyDescent="0.25">
      <c r="A13" s="66" t="s">
        <v>111</v>
      </c>
      <c r="B13" s="57" t="s">
        <v>118</v>
      </c>
      <c r="C13" s="53">
        <v>43.11</v>
      </c>
      <c r="D13" s="53">
        <f t="shared" si="0"/>
        <v>0.67999999999999972</v>
      </c>
    </row>
    <row r="14" spans="1:4" x14ac:dyDescent="0.25">
      <c r="A14" s="66" t="s">
        <v>112</v>
      </c>
      <c r="B14" s="57" t="s">
        <v>118</v>
      </c>
      <c r="C14" s="53">
        <v>46.81</v>
      </c>
      <c r="D14" s="53">
        <f t="shared" si="0"/>
        <v>3.7000000000000028</v>
      </c>
    </row>
    <row r="15" spans="1:4" x14ac:dyDescent="0.25">
      <c r="A15" s="66" t="s">
        <v>113</v>
      </c>
      <c r="B15" s="57" t="s">
        <v>118</v>
      </c>
      <c r="C15" s="53">
        <v>50.3</v>
      </c>
      <c r="D15" s="53">
        <f t="shared" si="0"/>
        <v>3.4899999999999949</v>
      </c>
    </row>
    <row r="16" spans="1:4" x14ac:dyDescent="0.25">
      <c r="A16" s="66" t="s">
        <v>114</v>
      </c>
      <c r="B16" s="57" t="s">
        <v>118</v>
      </c>
      <c r="C16" s="53">
        <v>51</v>
      </c>
      <c r="D16" s="53">
        <f t="shared" si="0"/>
        <v>0.70000000000000284</v>
      </c>
    </row>
    <row r="17" spans="1:4" x14ac:dyDescent="0.25">
      <c r="A17" s="66" t="s">
        <v>115</v>
      </c>
      <c r="B17" s="57" t="s">
        <v>118</v>
      </c>
      <c r="C17" s="53">
        <v>51.9</v>
      </c>
      <c r="D17" s="53">
        <f t="shared" si="0"/>
        <v>0.89999999999999858</v>
      </c>
    </row>
    <row r="18" spans="1:4" x14ac:dyDescent="0.25">
      <c r="A18" s="66" t="s">
        <v>116</v>
      </c>
      <c r="B18" s="57" t="s">
        <v>118</v>
      </c>
      <c r="C18" s="53">
        <v>53.87</v>
      </c>
      <c r="D18" s="53">
        <f t="shared" si="0"/>
        <v>1.9699999999999989</v>
      </c>
    </row>
    <row r="19" spans="1:4" x14ac:dyDescent="0.25">
      <c r="A19" s="67" t="s">
        <v>117</v>
      </c>
      <c r="B19" s="57" t="s">
        <v>118</v>
      </c>
      <c r="C19" s="53">
        <v>57.36</v>
      </c>
      <c r="D19" s="53">
        <f t="shared" si="0"/>
        <v>3.490000000000002</v>
      </c>
    </row>
    <row r="20" spans="1:4" s="1" customFormat="1" x14ac:dyDescent="0.25">
      <c r="A20" s="67" t="s">
        <v>133</v>
      </c>
      <c r="B20" s="57" t="s">
        <v>118</v>
      </c>
      <c r="C20" s="53">
        <v>57.66</v>
      </c>
      <c r="D20" s="53">
        <f t="shared" si="0"/>
        <v>0.29999999999999716</v>
      </c>
    </row>
    <row r="21" spans="1:4" s="1" customFormat="1" x14ac:dyDescent="0.25">
      <c r="A21" s="67" t="s">
        <v>136</v>
      </c>
      <c r="B21" s="57" t="s">
        <v>118</v>
      </c>
      <c r="C21" s="53">
        <v>58.25</v>
      </c>
      <c r="D21" s="53">
        <f t="shared" si="0"/>
        <v>0.59000000000000341</v>
      </c>
    </row>
    <row r="22" spans="1:4" s="1" customFormat="1" x14ac:dyDescent="0.25">
      <c r="A22" s="67" t="s">
        <v>139</v>
      </c>
      <c r="B22" s="57" t="s">
        <v>118</v>
      </c>
      <c r="C22" s="53">
        <v>58.57</v>
      </c>
      <c r="D22" s="53">
        <f t="shared" si="0"/>
        <v>0.32000000000000028</v>
      </c>
    </row>
    <row r="23" spans="1:4" s="1" customFormat="1" x14ac:dyDescent="0.25">
      <c r="A23" s="67" t="s">
        <v>141</v>
      </c>
      <c r="B23" s="57" t="s">
        <v>118</v>
      </c>
      <c r="C23" s="53">
        <v>59</v>
      </c>
      <c r="D23" s="53">
        <f>C23-C22</f>
        <v>0.42999999999999972</v>
      </c>
    </row>
    <row r="24" spans="1:4" s="1" customFormat="1" x14ac:dyDescent="0.25">
      <c r="A24" s="67" t="s">
        <v>160</v>
      </c>
      <c r="B24" s="57" t="s">
        <v>118</v>
      </c>
      <c r="C24" s="53">
        <v>60.4</v>
      </c>
      <c r="D24" s="53">
        <f>C24-C23</f>
        <v>1.3999999999999986</v>
      </c>
    </row>
    <row r="25" spans="1:4" s="1" customFormat="1" x14ac:dyDescent="0.25">
      <c r="A25" s="67" t="s">
        <v>158</v>
      </c>
      <c r="B25" s="57" t="s">
        <v>118</v>
      </c>
      <c r="C25" s="53">
        <v>60.5</v>
      </c>
      <c r="D25" s="53">
        <f>C25-C24</f>
        <v>0.10000000000000142</v>
      </c>
    </row>
    <row r="26" spans="1:4" x14ac:dyDescent="0.25">
      <c r="A26" s="66" t="s">
        <v>100</v>
      </c>
      <c r="B26" s="57" t="s">
        <v>119</v>
      </c>
      <c r="C26" s="53">
        <v>7.4177210000000002</v>
      </c>
      <c r="D26" s="53">
        <v>7.4177210000000002</v>
      </c>
    </row>
    <row r="27" spans="1:4" x14ac:dyDescent="0.25">
      <c r="A27" s="66" t="s">
        <v>101</v>
      </c>
      <c r="B27" s="57" t="s">
        <v>119</v>
      </c>
      <c r="C27" s="53">
        <v>18.2</v>
      </c>
      <c r="D27" s="53">
        <f>C27-C26</f>
        <v>10.782278999999999</v>
      </c>
    </row>
    <row r="28" spans="1:4" x14ac:dyDescent="0.25">
      <c r="A28" s="66" t="s">
        <v>102</v>
      </c>
      <c r="B28" s="57" t="s">
        <v>119</v>
      </c>
      <c r="C28" s="53">
        <v>24.33</v>
      </c>
      <c r="D28" s="53">
        <f t="shared" ref="D28:D45" si="1">C28-C27</f>
        <v>6.129999999999999</v>
      </c>
    </row>
    <row r="29" spans="1:4" x14ac:dyDescent="0.25">
      <c r="A29" s="66" t="s">
        <v>103</v>
      </c>
      <c r="B29" s="57" t="s">
        <v>119</v>
      </c>
      <c r="C29" s="53">
        <v>34.340000000000003</v>
      </c>
      <c r="D29" s="53">
        <f t="shared" si="1"/>
        <v>10.010000000000005</v>
      </c>
    </row>
    <row r="30" spans="1:4" x14ac:dyDescent="0.25">
      <c r="A30" s="66" t="s">
        <v>104</v>
      </c>
      <c r="B30" s="57" t="s">
        <v>119</v>
      </c>
      <c r="C30" s="53">
        <v>41.77</v>
      </c>
      <c r="D30" s="53">
        <f t="shared" si="1"/>
        <v>7.43</v>
      </c>
    </row>
    <row r="31" spans="1:4" x14ac:dyDescent="0.25">
      <c r="A31" s="66" t="s">
        <v>105</v>
      </c>
      <c r="B31" s="57" t="s">
        <v>119</v>
      </c>
      <c r="C31" s="53">
        <v>48.3</v>
      </c>
      <c r="D31" s="53">
        <f t="shared" si="1"/>
        <v>6.529999999999994</v>
      </c>
    </row>
    <row r="32" spans="1:4" x14ac:dyDescent="0.25">
      <c r="A32" s="66" t="s">
        <v>106</v>
      </c>
      <c r="B32" s="57" t="s">
        <v>119</v>
      </c>
      <c r="C32" s="53">
        <v>56.03</v>
      </c>
      <c r="D32" s="53">
        <f t="shared" si="1"/>
        <v>7.730000000000004</v>
      </c>
    </row>
    <row r="33" spans="1:4" x14ac:dyDescent="0.25">
      <c r="A33" s="66" t="s">
        <v>107</v>
      </c>
      <c r="B33" s="57" t="s">
        <v>119</v>
      </c>
      <c r="C33" s="53">
        <v>67.400000000000006</v>
      </c>
      <c r="D33" s="53">
        <f t="shared" si="1"/>
        <v>11.370000000000005</v>
      </c>
    </row>
    <row r="34" spans="1:4" x14ac:dyDescent="0.25">
      <c r="A34" s="66" t="s">
        <v>108</v>
      </c>
      <c r="B34" s="57" t="s">
        <v>119</v>
      </c>
      <c r="C34" s="53">
        <v>74.78</v>
      </c>
      <c r="D34" s="53">
        <f t="shared" si="1"/>
        <v>7.3799999999999955</v>
      </c>
    </row>
    <row r="35" spans="1:4" x14ac:dyDescent="0.25">
      <c r="A35" s="66" t="s">
        <v>109</v>
      </c>
      <c r="B35" s="57" t="s">
        <v>119</v>
      </c>
      <c r="C35" s="53">
        <v>76.22</v>
      </c>
      <c r="D35" s="53">
        <f t="shared" si="1"/>
        <v>1.4399999999999977</v>
      </c>
    </row>
    <row r="36" spans="1:4" x14ac:dyDescent="0.25">
      <c r="A36" s="66" t="s">
        <v>110</v>
      </c>
      <c r="B36" s="57" t="s">
        <v>119</v>
      </c>
      <c r="C36" s="53">
        <v>78.372324000000006</v>
      </c>
      <c r="D36" s="53">
        <f t="shared" si="1"/>
        <v>2.1523240000000072</v>
      </c>
    </row>
    <row r="37" spans="1:4" x14ac:dyDescent="0.25">
      <c r="A37" s="66" t="s">
        <v>111</v>
      </c>
      <c r="B37" s="57" t="s">
        <v>119</v>
      </c>
      <c r="C37" s="53">
        <v>84.62</v>
      </c>
      <c r="D37" s="53">
        <f t="shared" si="1"/>
        <v>6.2476759999999985</v>
      </c>
    </row>
    <row r="38" spans="1:4" x14ac:dyDescent="0.25">
      <c r="A38" s="66" t="s">
        <v>112</v>
      </c>
      <c r="B38" s="57" t="s">
        <v>119</v>
      </c>
      <c r="C38" s="53">
        <v>92.79</v>
      </c>
      <c r="D38" s="53">
        <f t="shared" si="1"/>
        <v>8.1700000000000017</v>
      </c>
    </row>
    <row r="39" spans="1:4" x14ac:dyDescent="0.25">
      <c r="A39" s="66" t="s">
        <v>113</v>
      </c>
      <c r="B39" s="57" t="s">
        <v>119</v>
      </c>
      <c r="C39" s="53">
        <v>102.13</v>
      </c>
      <c r="D39" s="53">
        <f t="shared" si="1"/>
        <v>9.3399999999999892</v>
      </c>
    </row>
    <row r="40" spans="1:4" x14ac:dyDescent="0.25">
      <c r="A40" s="66" t="s">
        <v>114</v>
      </c>
      <c r="B40" s="57" t="s">
        <v>119</v>
      </c>
      <c r="C40" s="53">
        <v>104.57</v>
      </c>
      <c r="D40" s="53">
        <f t="shared" si="1"/>
        <v>2.4399999999999977</v>
      </c>
    </row>
    <row r="41" spans="1:4" x14ac:dyDescent="0.25">
      <c r="A41" s="66" t="s">
        <v>115</v>
      </c>
      <c r="B41" s="57" t="s">
        <v>119</v>
      </c>
      <c r="C41" s="53">
        <v>108.71</v>
      </c>
      <c r="D41" s="53">
        <f t="shared" si="1"/>
        <v>4.1400000000000006</v>
      </c>
    </row>
    <row r="42" spans="1:4" x14ac:dyDescent="0.25">
      <c r="A42" s="66" t="s">
        <v>116</v>
      </c>
      <c r="B42" s="57" t="s">
        <v>119</v>
      </c>
      <c r="C42" s="53">
        <v>111.26</v>
      </c>
      <c r="D42" s="53">
        <f t="shared" si="1"/>
        <v>2.5500000000000114</v>
      </c>
    </row>
    <row r="43" spans="1:4" x14ac:dyDescent="0.25">
      <c r="A43" s="67" t="s">
        <v>117</v>
      </c>
      <c r="B43" s="57" t="s">
        <v>119</v>
      </c>
      <c r="C43" s="53">
        <v>114.11</v>
      </c>
      <c r="D43" s="53">
        <f t="shared" si="1"/>
        <v>2.8499999999999943</v>
      </c>
    </row>
    <row r="44" spans="1:4" s="1" customFormat="1" x14ac:dyDescent="0.25">
      <c r="A44" s="67" t="s">
        <v>133</v>
      </c>
      <c r="B44" s="57" t="s">
        <v>119</v>
      </c>
      <c r="C44" s="53">
        <v>117.69</v>
      </c>
      <c r="D44" s="53">
        <f t="shared" si="1"/>
        <v>3.5799999999999983</v>
      </c>
    </row>
    <row r="45" spans="1:4" s="1" customFormat="1" x14ac:dyDescent="0.25">
      <c r="A45" s="67" t="s">
        <v>136</v>
      </c>
      <c r="B45" s="57" t="s">
        <v>119</v>
      </c>
      <c r="C45" s="53">
        <v>120.34</v>
      </c>
      <c r="D45" s="53">
        <f t="shared" si="1"/>
        <v>2.6500000000000057</v>
      </c>
    </row>
    <row r="46" spans="1:4" s="1" customFormat="1" x14ac:dyDescent="0.25">
      <c r="A46" s="67" t="s">
        <v>139</v>
      </c>
      <c r="B46" s="57" t="s">
        <v>119</v>
      </c>
      <c r="C46" s="53">
        <v>124.28</v>
      </c>
      <c r="D46" s="53">
        <f>C46-C45</f>
        <v>3.9399999999999977</v>
      </c>
    </row>
    <row r="47" spans="1:4" s="1" customFormat="1" x14ac:dyDescent="0.25">
      <c r="A47" s="67" t="s">
        <v>141</v>
      </c>
      <c r="B47" s="57" t="s">
        <v>119</v>
      </c>
      <c r="C47" s="53">
        <v>129</v>
      </c>
      <c r="D47" s="53">
        <f>C47-C46</f>
        <v>4.7199999999999989</v>
      </c>
    </row>
    <row r="48" spans="1:4" s="1" customFormat="1" x14ac:dyDescent="0.25">
      <c r="A48" s="67" t="s">
        <v>160</v>
      </c>
      <c r="B48" s="57" t="s">
        <v>119</v>
      </c>
      <c r="C48" s="53">
        <v>131.08000000000001</v>
      </c>
      <c r="D48" s="53">
        <f>C48-C47</f>
        <v>2.0800000000000125</v>
      </c>
    </row>
    <row r="49" spans="1:4" s="1" customFormat="1" x14ac:dyDescent="0.25">
      <c r="A49" s="67" t="s">
        <v>158</v>
      </c>
      <c r="B49" s="57" t="s">
        <v>119</v>
      </c>
      <c r="C49" s="53">
        <v>133.19999999999999</v>
      </c>
      <c r="D49" s="53">
        <f>C49-C48</f>
        <v>2.1199999999999761</v>
      </c>
    </row>
    <row r="50" spans="1:4" x14ac:dyDescent="0.25">
      <c r="A50" s="66" t="s">
        <v>100</v>
      </c>
      <c r="B50" s="57" t="s">
        <v>120</v>
      </c>
      <c r="C50" s="53">
        <v>1.664596</v>
      </c>
      <c r="D50" s="53">
        <v>1.664596</v>
      </c>
    </row>
    <row r="51" spans="1:4" x14ac:dyDescent="0.25">
      <c r="A51" s="66" t="s">
        <v>101</v>
      </c>
      <c r="B51" s="57" t="s">
        <v>120</v>
      </c>
      <c r="C51" s="53">
        <v>3.8435000000000001</v>
      </c>
      <c r="D51" s="53">
        <f>C51-C50</f>
        <v>2.1789040000000002</v>
      </c>
    </row>
    <row r="52" spans="1:4" x14ac:dyDescent="0.25">
      <c r="A52" s="66" t="s">
        <v>102</v>
      </c>
      <c r="B52" s="57" t="s">
        <v>120</v>
      </c>
      <c r="C52" s="53">
        <v>4.4400000000000004</v>
      </c>
      <c r="D52" s="53">
        <f t="shared" ref="D52:D67" si="2">C52-C51</f>
        <v>0.59650000000000025</v>
      </c>
    </row>
    <row r="53" spans="1:4" x14ac:dyDescent="0.25">
      <c r="A53" s="66" t="s">
        <v>103</v>
      </c>
      <c r="B53" s="57" t="s">
        <v>120</v>
      </c>
      <c r="C53" s="53">
        <v>6.43</v>
      </c>
      <c r="D53" s="53">
        <f t="shared" si="2"/>
        <v>1.9899999999999993</v>
      </c>
    </row>
    <row r="54" spans="1:4" x14ac:dyDescent="0.25">
      <c r="A54" s="66" t="s">
        <v>104</v>
      </c>
      <c r="B54" s="57" t="s">
        <v>120</v>
      </c>
      <c r="C54" s="53">
        <v>7.89</v>
      </c>
      <c r="D54" s="53">
        <f t="shared" si="2"/>
        <v>1.46</v>
      </c>
    </row>
    <row r="55" spans="1:4" x14ac:dyDescent="0.25">
      <c r="A55" s="66" t="s">
        <v>105</v>
      </c>
      <c r="B55" s="57" t="s">
        <v>120</v>
      </c>
      <c r="C55" s="53">
        <v>8.73</v>
      </c>
      <c r="D55" s="53">
        <f t="shared" si="2"/>
        <v>0.84000000000000075</v>
      </c>
    </row>
    <row r="56" spans="1:4" x14ac:dyDescent="0.25">
      <c r="A56" s="66" t="s">
        <v>106</v>
      </c>
      <c r="B56" s="57" t="s">
        <v>120</v>
      </c>
      <c r="C56" s="53">
        <v>9.42</v>
      </c>
      <c r="D56" s="53">
        <f t="shared" si="2"/>
        <v>0.6899999999999995</v>
      </c>
    </row>
    <row r="57" spans="1:4" x14ac:dyDescent="0.25">
      <c r="A57" s="66" t="s">
        <v>107</v>
      </c>
      <c r="B57" s="57" t="s">
        <v>120</v>
      </c>
      <c r="C57" s="53">
        <v>11.63</v>
      </c>
      <c r="D57" s="53">
        <f t="shared" si="2"/>
        <v>2.2100000000000009</v>
      </c>
    </row>
    <row r="58" spans="1:4" x14ac:dyDescent="0.25">
      <c r="A58" s="66" t="s">
        <v>108</v>
      </c>
      <c r="B58" s="57" t="s">
        <v>120</v>
      </c>
      <c r="C58" s="53">
        <v>13.07</v>
      </c>
      <c r="D58" s="53">
        <f t="shared" si="2"/>
        <v>1.4399999999999995</v>
      </c>
    </row>
    <row r="59" spans="1:4" x14ac:dyDescent="0.25">
      <c r="A59" s="66" t="s">
        <v>109</v>
      </c>
      <c r="B59" s="57" t="s">
        <v>120</v>
      </c>
      <c r="C59" s="53">
        <v>13.32</v>
      </c>
      <c r="D59" s="53">
        <f t="shared" si="2"/>
        <v>0.25</v>
      </c>
    </row>
    <row r="60" spans="1:4" x14ac:dyDescent="0.25">
      <c r="A60" s="66" t="s">
        <v>110</v>
      </c>
      <c r="B60" s="57" t="s">
        <v>120</v>
      </c>
      <c r="C60" s="53">
        <v>13.459872000000001</v>
      </c>
      <c r="D60" s="53">
        <f t="shared" si="2"/>
        <v>0.13987200000000044</v>
      </c>
    </row>
    <row r="61" spans="1:4" x14ac:dyDescent="0.25">
      <c r="A61" s="66" t="s">
        <v>111</v>
      </c>
      <c r="B61" s="57" t="s">
        <v>120</v>
      </c>
      <c r="C61" s="53">
        <v>13.94</v>
      </c>
      <c r="D61" s="53">
        <f t="shared" si="2"/>
        <v>0.48012799999999878</v>
      </c>
    </row>
    <row r="62" spans="1:4" x14ac:dyDescent="0.25">
      <c r="A62" s="66" t="s">
        <v>112</v>
      </c>
      <c r="B62" s="57" t="s">
        <v>120</v>
      </c>
      <c r="C62" s="53">
        <v>15.24</v>
      </c>
      <c r="D62" s="53">
        <f t="shared" si="2"/>
        <v>1.3000000000000007</v>
      </c>
    </row>
    <row r="63" spans="1:4" x14ac:dyDescent="0.25">
      <c r="A63" s="66" t="s">
        <v>113</v>
      </c>
      <c r="B63" s="57" t="s">
        <v>120</v>
      </c>
      <c r="C63" s="53">
        <v>16.809999999999999</v>
      </c>
      <c r="D63" s="53">
        <f t="shared" si="2"/>
        <v>1.5699999999999985</v>
      </c>
    </row>
    <row r="64" spans="1:4" x14ac:dyDescent="0.25">
      <c r="A64" s="66" t="s">
        <v>114</v>
      </c>
      <c r="B64" s="57" t="s">
        <v>120</v>
      </c>
      <c r="C64" s="53">
        <v>17.14</v>
      </c>
      <c r="D64" s="53">
        <f t="shared" si="2"/>
        <v>0.33000000000000185</v>
      </c>
    </row>
    <row r="65" spans="1:4" x14ac:dyDescent="0.25">
      <c r="A65" s="66" t="s">
        <v>115</v>
      </c>
      <c r="B65" s="57" t="s">
        <v>120</v>
      </c>
      <c r="C65" s="53">
        <v>17.82</v>
      </c>
      <c r="D65" s="53">
        <f t="shared" si="2"/>
        <v>0.67999999999999972</v>
      </c>
    </row>
    <row r="66" spans="1:4" x14ac:dyDescent="0.25">
      <c r="A66" s="66" t="s">
        <v>116</v>
      </c>
      <c r="B66" s="57" t="s">
        <v>120</v>
      </c>
      <c r="C66" s="53">
        <v>18.079999999999998</v>
      </c>
      <c r="D66" s="53">
        <f t="shared" si="2"/>
        <v>0.25999999999999801</v>
      </c>
    </row>
    <row r="67" spans="1:4" x14ac:dyDescent="0.25">
      <c r="A67" s="67" t="s">
        <v>117</v>
      </c>
      <c r="B67" s="57" t="s">
        <v>120</v>
      </c>
      <c r="C67" s="53">
        <v>18.309999999999999</v>
      </c>
      <c r="D67" s="53">
        <f t="shared" si="2"/>
        <v>0.23000000000000043</v>
      </c>
    </row>
    <row r="68" spans="1:4" s="1" customFormat="1" x14ac:dyDescent="0.25">
      <c r="A68" s="67" t="s">
        <v>133</v>
      </c>
      <c r="B68" s="57" t="s">
        <v>120</v>
      </c>
      <c r="C68" s="53">
        <v>18.59</v>
      </c>
      <c r="D68" s="53">
        <f t="shared" ref="D68:D69" si="3">C68-C67</f>
        <v>0.28000000000000114</v>
      </c>
    </row>
    <row r="69" spans="1:4" s="1" customFormat="1" x14ac:dyDescent="0.25">
      <c r="A69" s="67" t="s">
        <v>136</v>
      </c>
      <c r="B69" s="57" t="s">
        <v>120</v>
      </c>
      <c r="C69" s="53">
        <v>18.84</v>
      </c>
      <c r="D69" s="53">
        <f t="shared" si="3"/>
        <v>0.25</v>
      </c>
    </row>
    <row r="70" spans="1:4" s="1" customFormat="1" x14ac:dyDescent="0.25">
      <c r="A70" s="67" t="s">
        <v>139</v>
      </c>
      <c r="B70" s="57" t="s">
        <v>120</v>
      </c>
      <c r="C70" s="53">
        <v>19.22</v>
      </c>
      <c r="D70" s="53">
        <f>C70-C69</f>
        <v>0.37999999999999901</v>
      </c>
    </row>
    <row r="71" spans="1:4" s="1" customFormat="1" x14ac:dyDescent="0.25">
      <c r="A71" s="67" t="s">
        <v>141</v>
      </c>
      <c r="B71" s="57" t="s">
        <v>120</v>
      </c>
      <c r="C71" s="53">
        <v>20</v>
      </c>
      <c r="D71" s="53">
        <f>C71-C70</f>
        <v>0.78000000000000114</v>
      </c>
    </row>
    <row r="72" spans="1:4" s="1" customFormat="1" x14ac:dyDescent="0.25">
      <c r="A72" s="67" t="s">
        <v>160</v>
      </c>
      <c r="B72" s="57" t="s">
        <v>120</v>
      </c>
      <c r="C72" s="53">
        <v>20.100000000000001</v>
      </c>
      <c r="D72" s="53">
        <f>C72-C71</f>
        <v>0.10000000000000142</v>
      </c>
    </row>
    <row r="73" spans="1:4" s="1" customFormat="1" x14ac:dyDescent="0.25">
      <c r="A73" s="67" t="s">
        <v>158</v>
      </c>
      <c r="B73" s="57" t="s">
        <v>120</v>
      </c>
      <c r="C73" s="53">
        <v>20.420000000000002</v>
      </c>
      <c r="D73" s="53">
        <f>C73-C72</f>
        <v>0.32000000000000028</v>
      </c>
    </row>
    <row r="74" spans="1:4" x14ac:dyDescent="0.25">
      <c r="A74" s="66" t="s">
        <v>100</v>
      </c>
      <c r="B74" s="57" t="s">
        <v>123</v>
      </c>
      <c r="C74" s="53">
        <v>2.0586500000000001</v>
      </c>
      <c r="D74" s="53">
        <v>2.0586500000000001</v>
      </c>
    </row>
    <row r="75" spans="1:4" x14ac:dyDescent="0.25">
      <c r="A75" s="66" t="s">
        <v>101</v>
      </c>
      <c r="B75" s="57" t="s">
        <v>123</v>
      </c>
      <c r="C75" s="53">
        <v>20.689</v>
      </c>
      <c r="D75" s="53">
        <f>C75-C74</f>
        <v>18.63035</v>
      </c>
    </row>
    <row r="76" spans="1:4" x14ac:dyDescent="0.25">
      <c r="A76" s="66" t="s">
        <v>102</v>
      </c>
      <c r="B76" s="57" t="s">
        <v>123</v>
      </c>
      <c r="C76" s="53">
        <v>24.74</v>
      </c>
      <c r="D76" s="53">
        <f t="shared" ref="D76:D91" si="4">C76-C75</f>
        <v>4.0509999999999984</v>
      </c>
    </row>
    <row r="77" spans="1:4" x14ac:dyDescent="0.25">
      <c r="A77" s="66" t="s">
        <v>103</v>
      </c>
      <c r="B77" s="57" t="s">
        <v>123</v>
      </c>
      <c r="C77" s="53">
        <v>34.65</v>
      </c>
      <c r="D77" s="53">
        <f t="shared" si="4"/>
        <v>9.91</v>
      </c>
    </row>
    <row r="78" spans="1:4" x14ac:dyDescent="0.25">
      <c r="A78" s="66" t="s">
        <v>104</v>
      </c>
      <c r="B78" s="57" t="s">
        <v>123</v>
      </c>
      <c r="C78" s="53">
        <v>47.5</v>
      </c>
      <c r="D78" s="53">
        <f t="shared" si="4"/>
        <v>12.850000000000001</v>
      </c>
    </row>
    <row r="79" spans="1:4" x14ac:dyDescent="0.25">
      <c r="A79" s="66" t="s">
        <v>105</v>
      </c>
      <c r="B79" s="57" t="s">
        <v>123</v>
      </c>
      <c r="C79" s="53">
        <v>64.459999999999994</v>
      </c>
      <c r="D79" s="53">
        <f t="shared" si="4"/>
        <v>16.959999999999994</v>
      </c>
    </row>
    <row r="80" spans="1:4" x14ac:dyDescent="0.25">
      <c r="A80" s="66" t="s">
        <v>106</v>
      </c>
      <c r="B80" s="57" t="s">
        <v>123</v>
      </c>
      <c r="C80" s="53">
        <v>80.760000000000005</v>
      </c>
      <c r="D80" s="53">
        <f t="shared" si="4"/>
        <v>16.300000000000011</v>
      </c>
    </row>
    <row r="81" spans="1:4" x14ac:dyDescent="0.25">
      <c r="A81" s="66" t="s">
        <v>107</v>
      </c>
      <c r="B81" s="57" t="s">
        <v>123</v>
      </c>
      <c r="C81" s="53">
        <v>98.53</v>
      </c>
      <c r="D81" s="53">
        <f t="shared" si="4"/>
        <v>17.769999999999996</v>
      </c>
    </row>
    <row r="82" spans="1:4" x14ac:dyDescent="0.25">
      <c r="A82" s="66" t="s">
        <v>108</v>
      </c>
      <c r="B82" s="57" t="s">
        <v>123</v>
      </c>
      <c r="C82" s="53">
        <v>117.47</v>
      </c>
      <c r="D82" s="53">
        <f t="shared" si="4"/>
        <v>18.939999999999998</v>
      </c>
    </row>
    <row r="83" spans="1:4" x14ac:dyDescent="0.25">
      <c r="A83" s="66" t="s">
        <v>109</v>
      </c>
      <c r="B83" s="57" t="s">
        <v>123</v>
      </c>
      <c r="C83" s="53">
        <v>133.69</v>
      </c>
      <c r="D83" s="53">
        <f t="shared" si="4"/>
        <v>16.22</v>
      </c>
    </row>
    <row r="84" spans="1:4" x14ac:dyDescent="0.25">
      <c r="A84" s="66" t="s">
        <v>110</v>
      </c>
      <c r="B84" s="57" t="s">
        <v>123</v>
      </c>
      <c r="C84" s="53">
        <v>158.61000000000001</v>
      </c>
      <c r="D84" s="53">
        <f t="shared" si="4"/>
        <v>24.920000000000016</v>
      </c>
    </row>
    <row r="85" spans="1:4" x14ac:dyDescent="0.25">
      <c r="A85" s="66" t="s">
        <v>111</v>
      </c>
      <c r="B85" s="57" t="s">
        <v>123</v>
      </c>
      <c r="C85" s="53">
        <v>188.51</v>
      </c>
      <c r="D85" s="53">
        <f t="shared" si="4"/>
        <v>29.899999999999977</v>
      </c>
    </row>
    <row r="86" spans="1:4" x14ac:dyDescent="0.25">
      <c r="A86" s="66" t="s">
        <v>112</v>
      </c>
      <c r="B86" s="57" t="s">
        <v>123</v>
      </c>
      <c r="C86" s="53">
        <v>211.92</v>
      </c>
      <c r="D86" s="53">
        <f t="shared" si="4"/>
        <v>23.409999999999997</v>
      </c>
    </row>
    <row r="87" spans="1:4" x14ac:dyDescent="0.25">
      <c r="A87" s="66" t="s">
        <v>113</v>
      </c>
      <c r="B87" s="57" t="s">
        <v>123</v>
      </c>
      <c r="C87" s="53">
        <v>236.79</v>
      </c>
      <c r="D87" s="53">
        <f t="shared" si="4"/>
        <v>24.870000000000005</v>
      </c>
    </row>
    <row r="88" spans="1:4" x14ac:dyDescent="0.25">
      <c r="A88" s="66" t="s">
        <v>114</v>
      </c>
      <c r="B88" s="57" t="s">
        <v>123</v>
      </c>
      <c r="C88" s="53">
        <v>254.66</v>
      </c>
      <c r="D88" s="53">
        <f t="shared" si="4"/>
        <v>17.870000000000005</v>
      </c>
    </row>
    <row r="89" spans="1:4" x14ac:dyDescent="0.25">
      <c r="A89" s="66" t="s">
        <v>115</v>
      </c>
      <c r="B89" s="57" t="s">
        <v>123</v>
      </c>
      <c r="C89" s="53">
        <v>284.2</v>
      </c>
      <c r="D89" s="53">
        <f t="shared" si="4"/>
        <v>29.539999999999992</v>
      </c>
    </row>
    <row r="90" spans="1:4" x14ac:dyDescent="0.25">
      <c r="A90" s="66" t="s">
        <v>116</v>
      </c>
      <c r="B90" s="57" t="s">
        <v>123</v>
      </c>
      <c r="C90" s="53">
        <v>308.56</v>
      </c>
      <c r="D90" s="53">
        <f t="shared" si="4"/>
        <v>24.360000000000014</v>
      </c>
    </row>
    <row r="91" spans="1:4" x14ac:dyDescent="0.25">
      <c r="A91" s="67" t="s">
        <v>117</v>
      </c>
      <c r="B91" s="57" t="s">
        <v>123</v>
      </c>
      <c r="C91" s="53">
        <v>308.66000000000003</v>
      </c>
      <c r="D91" s="53">
        <f t="shared" si="4"/>
        <v>0.10000000000002274</v>
      </c>
    </row>
    <row r="92" spans="1:4" s="1" customFormat="1" x14ac:dyDescent="0.25">
      <c r="A92" s="67" t="s">
        <v>133</v>
      </c>
      <c r="B92" s="57" t="s">
        <v>123</v>
      </c>
      <c r="C92" s="53">
        <v>308.76</v>
      </c>
      <c r="D92" s="53">
        <f t="shared" ref="D92:D93" si="5">C92-C91</f>
        <v>9.9999999999965894E-2</v>
      </c>
    </row>
    <row r="93" spans="1:4" s="1" customFormat="1" x14ac:dyDescent="0.25">
      <c r="A93" s="67" t="s">
        <v>136</v>
      </c>
      <c r="B93" s="57" t="s">
        <v>123</v>
      </c>
      <c r="C93" s="53">
        <v>356.19</v>
      </c>
      <c r="D93" s="53">
        <f t="shared" si="5"/>
        <v>47.430000000000007</v>
      </c>
    </row>
    <row r="94" spans="1:4" s="1" customFormat="1" x14ac:dyDescent="0.25">
      <c r="A94" s="67" t="s">
        <v>139</v>
      </c>
      <c r="B94" s="57" t="s">
        <v>123</v>
      </c>
      <c r="C94" s="53">
        <v>397.18</v>
      </c>
      <c r="D94" s="53">
        <f t="shared" ref="D94" si="6">C94-C93</f>
        <v>40.990000000000009</v>
      </c>
    </row>
    <row r="95" spans="1:4" s="1" customFormat="1" x14ac:dyDescent="0.25">
      <c r="A95" s="67" t="s">
        <v>141</v>
      </c>
      <c r="B95" s="57" t="s">
        <v>123</v>
      </c>
      <c r="C95" s="53">
        <v>429</v>
      </c>
      <c r="D95" s="53">
        <f>C95-C94</f>
        <v>31.819999999999993</v>
      </c>
    </row>
    <row r="96" spans="1:4" s="1" customFormat="1" x14ac:dyDescent="0.25">
      <c r="A96" s="67" t="s">
        <v>160</v>
      </c>
      <c r="B96" s="57" t="s">
        <v>123</v>
      </c>
      <c r="C96" s="53">
        <v>448.98</v>
      </c>
      <c r="D96" s="53">
        <f>C96-C95</f>
        <v>19.980000000000018</v>
      </c>
    </row>
    <row r="97" spans="1:4" s="1" customFormat="1" x14ac:dyDescent="0.25">
      <c r="A97" s="67" t="s">
        <v>158</v>
      </c>
      <c r="B97" s="57" t="s">
        <v>123</v>
      </c>
      <c r="C97" s="53">
        <v>465</v>
      </c>
      <c r="D97" s="53">
        <f>C97-C96</f>
        <v>16.019999999999982</v>
      </c>
    </row>
    <row r="98" spans="1:4" x14ac:dyDescent="0.25">
      <c r="A98" s="66" t="s">
        <v>100</v>
      </c>
      <c r="B98" s="57" t="s">
        <v>121</v>
      </c>
      <c r="C98" s="53">
        <v>0</v>
      </c>
      <c r="D98" s="53">
        <v>0</v>
      </c>
    </row>
    <row r="99" spans="1:4" x14ac:dyDescent="0.25">
      <c r="A99" s="66" t="s">
        <v>101</v>
      </c>
      <c r="B99" s="57" t="s">
        <v>121</v>
      </c>
      <c r="C99" s="53">
        <v>0</v>
      </c>
      <c r="D99" s="53">
        <f>C99-C98</f>
        <v>0</v>
      </c>
    </row>
    <row r="100" spans="1:4" x14ac:dyDescent="0.25">
      <c r="A100" s="66" t="s">
        <v>102</v>
      </c>
      <c r="B100" s="57" t="s">
        <v>121</v>
      </c>
      <c r="C100" s="53">
        <v>0</v>
      </c>
      <c r="D100" s="53">
        <f t="shared" ref="D100:D115" si="7">C100-C99</f>
        <v>0</v>
      </c>
    </row>
    <row r="101" spans="1:4" x14ac:dyDescent="0.25">
      <c r="A101" s="66" t="s">
        <v>103</v>
      </c>
      <c r="B101" s="57" t="s">
        <v>121</v>
      </c>
      <c r="C101" s="53">
        <v>0</v>
      </c>
      <c r="D101" s="53">
        <f t="shared" si="7"/>
        <v>0</v>
      </c>
    </row>
    <row r="102" spans="1:4" x14ac:dyDescent="0.25">
      <c r="A102" s="66" t="s">
        <v>104</v>
      </c>
      <c r="B102" s="57" t="s">
        <v>121</v>
      </c>
      <c r="C102" s="53">
        <v>0</v>
      </c>
      <c r="D102" s="53">
        <f t="shared" si="7"/>
        <v>0</v>
      </c>
    </row>
    <row r="103" spans="1:4" x14ac:dyDescent="0.25">
      <c r="A103" s="66" t="s">
        <v>105</v>
      </c>
      <c r="B103" s="57" t="s">
        <v>121</v>
      </c>
      <c r="C103" s="53">
        <v>0</v>
      </c>
      <c r="D103" s="53">
        <f t="shared" si="7"/>
        <v>0</v>
      </c>
    </row>
    <row r="104" spans="1:4" x14ac:dyDescent="0.25">
      <c r="A104" s="66" t="s">
        <v>106</v>
      </c>
      <c r="B104" s="57" t="s">
        <v>121</v>
      </c>
      <c r="C104" s="53">
        <v>0</v>
      </c>
      <c r="D104" s="53">
        <f t="shared" si="7"/>
        <v>0</v>
      </c>
    </row>
    <row r="105" spans="1:4" x14ac:dyDescent="0.25">
      <c r="A105" s="66" t="s">
        <v>107</v>
      </c>
      <c r="B105" s="57" t="s">
        <v>121</v>
      </c>
      <c r="C105" s="53">
        <v>124.9575</v>
      </c>
      <c r="D105" s="53">
        <f t="shared" si="7"/>
        <v>124.9575</v>
      </c>
    </row>
    <row r="106" spans="1:4" x14ac:dyDescent="0.25">
      <c r="A106" s="66" t="s">
        <v>108</v>
      </c>
      <c r="B106" s="57" t="s">
        <v>121</v>
      </c>
      <c r="C106" s="53">
        <v>183.464</v>
      </c>
      <c r="D106" s="53">
        <f t="shared" si="7"/>
        <v>58.506500000000003</v>
      </c>
    </row>
    <row r="107" spans="1:4" x14ac:dyDescent="0.25">
      <c r="A107" s="66" t="s">
        <v>109</v>
      </c>
      <c r="B107" s="57" t="s">
        <v>121</v>
      </c>
      <c r="C107" s="53">
        <v>184.38102599999999</v>
      </c>
      <c r="D107" s="53">
        <f t="shared" si="7"/>
        <v>0.91702599999999279</v>
      </c>
    </row>
    <row r="108" spans="1:4" x14ac:dyDescent="0.25">
      <c r="A108" s="66" t="s">
        <v>110</v>
      </c>
      <c r="B108" s="57" t="s">
        <v>121</v>
      </c>
      <c r="C108" s="53">
        <v>185.5</v>
      </c>
      <c r="D108" s="53">
        <f t="shared" si="7"/>
        <v>1.1189740000000086</v>
      </c>
    </row>
    <row r="109" spans="1:4" x14ac:dyDescent="0.25">
      <c r="A109" s="66" t="s">
        <v>111</v>
      </c>
      <c r="B109" s="57" t="s">
        <v>121</v>
      </c>
      <c r="C109" s="53">
        <v>186.10092599999999</v>
      </c>
      <c r="D109" s="53">
        <f t="shared" si="7"/>
        <v>0.60092599999998697</v>
      </c>
    </row>
    <row r="110" spans="1:4" x14ac:dyDescent="0.25">
      <c r="A110" s="66" t="s">
        <v>112</v>
      </c>
      <c r="B110" s="57" t="s">
        <v>121</v>
      </c>
      <c r="C110" s="53">
        <v>186.756426</v>
      </c>
      <c r="D110" s="53">
        <f t="shared" si="7"/>
        <v>0.65550000000001774</v>
      </c>
    </row>
    <row r="111" spans="1:4" x14ac:dyDescent="0.25">
      <c r="A111" s="66" t="s">
        <v>113</v>
      </c>
      <c r="B111" s="57" t="s">
        <v>121</v>
      </c>
      <c r="C111" s="53">
        <v>187.02</v>
      </c>
      <c r="D111" s="53">
        <f t="shared" si="7"/>
        <v>0.26357400000000553</v>
      </c>
    </row>
    <row r="112" spans="1:4" x14ac:dyDescent="0.25">
      <c r="A112" s="66" t="s">
        <v>114</v>
      </c>
      <c r="B112" s="57" t="s">
        <v>121</v>
      </c>
      <c r="C112" s="53">
        <v>187.11872600000001</v>
      </c>
      <c r="D112" s="53">
        <f t="shared" si="7"/>
        <v>9.8725999999999203E-2</v>
      </c>
    </row>
    <row r="113" spans="1:4" x14ac:dyDescent="0.25">
      <c r="A113" s="66" t="s">
        <v>115</v>
      </c>
      <c r="B113" s="57" t="s">
        <v>121</v>
      </c>
      <c r="C113" s="53">
        <v>187.24752599999999</v>
      </c>
      <c r="D113" s="53">
        <f t="shared" si="7"/>
        <v>0.12879999999998404</v>
      </c>
    </row>
    <row r="114" spans="1:4" x14ac:dyDescent="0.25">
      <c r="A114" s="66" t="s">
        <v>116</v>
      </c>
      <c r="B114" s="57" t="s">
        <v>121</v>
      </c>
      <c r="C114" s="53">
        <v>187.359026</v>
      </c>
      <c r="D114" s="53">
        <f t="shared" si="7"/>
        <v>0.11150000000000659</v>
      </c>
    </row>
    <row r="115" spans="1:4" x14ac:dyDescent="0.25">
      <c r="A115" s="67" t="s">
        <v>117</v>
      </c>
      <c r="B115" s="57" t="s">
        <v>121</v>
      </c>
      <c r="C115" s="53">
        <v>187.44102599999999</v>
      </c>
      <c r="D115" s="53">
        <f t="shared" si="7"/>
        <v>8.1999999999993634E-2</v>
      </c>
    </row>
    <row r="116" spans="1:4" s="1" customFormat="1" x14ac:dyDescent="0.25">
      <c r="A116" s="67" t="s">
        <v>133</v>
      </c>
      <c r="B116" s="57" t="s">
        <v>121</v>
      </c>
      <c r="C116" s="53">
        <v>187.51962599999999</v>
      </c>
      <c r="D116" s="53">
        <f t="shared" ref="D116:D117" si="8">C116-C115</f>
        <v>7.8599999999994452E-2</v>
      </c>
    </row>
    <row r="117" spans="1:4" s="1" customFormat="1" x14ac:dyDescent="0.25">
      <c r="A117" s="67" t="s">
        <v>136</v>
      </c>
      <c r="B117" s="57" t="s">
        <v>121</v>
      </c>
      <c r="C117" s="53">
        <v>187.57242600000001</v>
      </c>
      <c r="D117" s="53">
        <f t="shared" si="8"/>
        <v>5.2800000000019054E-2</v>
      </c>
    </row>
    <row r="118" spans="1:4" s="1" customFormat="1" x14ac:dyDescent="0.25">
      <c r="A118" s="67" t="s">
        <v>139</v>
      </c>
      <c r="B118" s="57" t="s">
        <v>121</v>
      </c>
      <c r="C118" s="53">
        <v>187.629626</v>
      </c>
      <c r="D118" s="53">
        <f t="shared" ref="D118:D121" si="9">C118-C117</f>
        <v>5.7199999999994589E-2</v>
      </c>
    </row>
    <row r="119" spans="1:4" s="1" customFormat="1" x14ac:dyDescent="0.25">
      <c r="A119" s="67" t="s">
        <v>141</v>
      </c>
      <c r="B119" s="57" t="s">
        <v>121</v>
      </c>
      <c r="C119" s="53">
        <v>187.680993</v>
      </c>
      <c r="D119" s="53">
        <f t="shared" si="9"/>
        <v>5.1366999999999052E-2</v>
      </c>
    </row>
    <row r="120" spans="1:4" s="1" customFormat="1" x14ac:dyDescent="0.25">
      <c r="A120" s="67" t="s">
        <v>160</v>
      </c>
      <c r="B120" s="57" t="s">
        <v>121</v>
      </c>
      <c r="C120" s="53">
        <v>187.680993</v>
      </c>
      <c r="D120" s="53">
        <f t="shared" si="9"/>
        <v>0</v>
      </c>
    </row>
    <row r="121" spans="1:4" s="1" customFormat="1" x14ac:dyDescent="0.25">
      <c r="A121" s="67" t="s">
        <v>158</v>
      </c>
      <c r="B121" s="57" t="s">
        <v>121</v>
      </c>
      <c r="C121" s="53">
        <v>187.746926</v>
      </c>
      <c r="D121" s="53">
        <f t="shared" si="9"/>
        <v>6.593300000000113E-2</v>
      </c>
    </row>
    <row r="122" spans="1:4" x14ac:dyDescent="0.25">
      <c r="A122" s="66" t="s">
        <v>100</v>
      </c>
      <c r="B122" s="57" t="s">
        <v>122</v>
      </c>
      <c r="C122" s="53">
        <v>0</v>
      </c>
      <c r="D122" s="53">
        <v>0</v>
      </c>
    </row>
    <row r="123" spans="1:4" x14ac:dyDescent="0.25">
      <c r="A123" s="66" t="s">
        <v>101</v>
      </c>
      <c r="B123" s="57" t="s">
        <v>122</v>
      </c>
      <c r="C123" s="53">
        <v>0</v>
      </c>
      <c r="D123" s="53">
        <f>C123-C122</f>
        <v>0</v>
      </c>
    </row>
    <row r="124" spans="1:4" x14ac:dyDescent="0.25">
      <c r="A124" s="66" t="s">
        <v>102</v>
      </c>
      <c r="B124" s="57" t="s">
        <v>122</v>
      </c>
      <c r="C124" s="53">
        <v>0</v>
      </c>
      <c r="D124" s="53">
        <f t="shared" ref="D124:D139" si="10">C124-C123</f>
        <v>0</v>
      </c>
    </row>
    <row r="125" spans="1:4" x14ac:dyDescent="0.25">
      <c r="A125" s="66" t="s">
        <v>103</v>
      </c>
      <c r="B125" s="57" t="s">
        <v>122</v>
      </c>
      <c r="C125" s="53">
        <v>0</v>
      </c>
      <c r="D125" s="53">
        <f t="shared" si="10"/>
        <v>0</v>
      </c>
    </row>
    <row r="126" spans="1:4" x14ac:dyDescent="0.25">
      <c r="A126" s="66" t="s">
        <v>104</v>
      </c>
      <c r="B126" s="57" t="s">
        <v>122</v>
      </c>
      <c r="C126" s="53">
        <v>0</v>
      </c>
      <c r="D126" s="53">
        <f t="shared" si="10"/>
        <v>0</v>
      </c>
    </row>
    <row r="127" spans="1:4" x14ac:dyDescent="0.25">
      <c r="A127" s="66" t="s">
        <v>105</v>
      </c>
      <c r="B127" s="57" t="s">
        <v>122</v>
      </c>
      <c r="C127" s="53">
        <v>0</v>
      </c>
      <c r="D127" s="53">
        <f t="shared" si="10"/>
        <v>0</v>
      </c>
    </row>
    <row r="128" spans="1:4" x14ac:dyDescent="0.25">
      <c r="A128" s="66" t="s">
        <v>106</v>
      </c>
      <c r="B128" s="57" t="s">
        <v>122</v>
      </c>
      <c r="C128" s="53">
        <v>0</v>
      </c>
      <c r="D128" s="53">
        <f t="shared" si="10"/>
        <v>0</v>
      </c>
    </row>
    <row r="129" spans="1:4" x14ac:dyDescent="0.25">
      <c r="A129" s="66" t="s">
        <v>107</v>
      </c>
      <c r="B129" s="57" t="s">
        <v>122</v>
      </c>
      <c r="C129" s="53">
        <v>0</v>
      </c>
      <c r="D129" s="53">
        <f t="shared" si="10"/>
        <v>0</v>
      </c>
    </row>
    <row r="130" spans="1:4" x14ac:dyDescent="0.25">
      <c r="A130" s="66" t="s">
        <v>108</v>
      </c>
      <c r="B130" s="57" t="s">
        <v>122</v>
      </c>
      <c r="C130" s="53">
        <v>0</v>
      </c>
      <c r="D130" s="53">
        <f t="shared" si="10"/>
        <v>0</v>
      </c>
    </row>
    <row r="131" spans="1:4" x14ac:dyDescent="0.25">
      <c r="A131" s="66" t="s">
        <v>109</v>
      </c>
      <c r="B131" s="57" t="s">
        <v>122</v>
      </c>
      <c r="C131" s="53">
        <v>18.966352000000001</v>
      </c>
      <c r="D131" s="53">
        <f t="shared" si="10"/>
        <v>18.966352000000001</v>
      </c>
    </row>
    <row r="132" spans="1:4" x14ac:dyDescent="0.25">
      <c r="A132" s="66" t="s">
        <v>110</v>
      </c>
      <c r="B132" s="57" t="s">
        <v>122</v>
      </c>
      <c r="C132" s="53">
        <v>58.06</v>
      </c>
      <c r="D132" s="53">
        <f t="shared" si="10"/>
        <v>39.093648000000002</v>
      </c>
    </row>
    <row r="133" spans="1:4" x14ac:dyDescent="0.25">
      <c r="A133" s="66" t="s">
        <v>111</v>
      </c>
      <c r="B133" s="57" t="s">
        <v>122</v>
      </c>
      <c r="C133" s="53">
        <v>93.381352000000007</v>
      </c>
      <c r="D133" s="53">
        <f t="shared" si="10"/>
        <v>35.321352000000005</v>
      </c>
    </row>
    <row r="134" spans="1:4" x14ac:dyDescent="0.25">
      <c r="A134" s="66" t="s">
        <v>112</v>
      </c>
      <c r="B134" s="57" t="s">
        <v>122</v>
      </c>
      <c r="C134" s="53">
        <v>109.153952</v>
      </c>
      <c r="D134" s="53">
        <f t="shared" si="10"/>
        <v>15.772599999999997</v>
      </c>
    </row>
    <row r="135" spans="1:4" x14ac:dyDescent="0.25">
      <c r="A135" s="66" t="s">
        <v>113</v>
      </c>
      <c r="B135" s="57" t="s">
        <v>122</v>
      </c>
      <c r="C135" s="53">
        <v>109.36</v>
      </c>
      <c r="D135" s="53">
        <f t="shared" si="10"/>
        <v>0.20604799999999557</v>
      </c>
    </row>
    <row r="136" spans="1:4" x14ac:dyDescent="0.25">
      <c r="A136" s="66" t="s">
        <v>114</v>
      </c>
      <c r="B136" s="57" t="s">
        <v>122</v>
      </c>
      <c r="C136" s="53">
        <v>109.44215199999999</v>
      </c>
      <c r="D136" s="53">
        <f t="shared" si="10"/>
        <v>8.2151999999993564E-2</v>
      </c>
    </row>
    <row r="137" spans="1:4" x14ac:dyDescent="0.25">
      <c r="A137" s="66" t="s">
        <v>115</v>
      </c>
      <c r="B137" s="57" t="s">
        <v>122</v>
      </c>
      <c r="C137" s="53">
        <v>109.56195200000001</v>
      </c>
      <c r="D137" s="53">
        <f t="shared" si="10"/>
        <v>0.11980000000001212</v>
      </c>
    </row>
    <row r="138" spans="1:4" x14ac:dyDescent="0.25">
      <c r="A138" s="66" t="s">
        <v>116</v>
      </c>
      <c r="B138" s="57" t="s">
        <v>122</v>
      </c>
      <c r="C138" s="53">
        <v>109.616552</v>
      </c>
      <c r="D138" s="53">
        <f t="shared" si="10"/>
        <v>5.4599999999993543E-2</v>
      </c>
    </row>
    <row r="139" spans="1:4" x14ac:dyDescent="0.25">
      <c r="A139" s="67" t="s">
        <v>117</v>
      </c>
      <c r="B139" s="57" t="s">
        <v>122</v>
      </c>
      <c r="C139" s="53">
        <v>109.628952</v>
      </c>
      <c r="D139" s="53">
        <f t="shared" si="10"/>
        <v>1.2399999999999523E-2</v>
      </c>
    </row>
    <row r="140" spans="1:4" s="1" customFormat="1" x14ac:dyDescent="0.25">
      <c r="A140" s="67" t="s">
        <v>133</v>
      </c>
      <c r="B140" s="57" t="s">
        <v>122</v>
      </c>
      <c r="C140" s="53">
        <v>109.671752</v>
      </c>
      <c r="D140" s="53">
        <f t="shared" ref="D140" si="11">C140-C139</f>
        <v>4.2799999999999727E-2</v>
      </c>
    </row>
    <row r="141" spans="1:4" s="1" customFormat="1" x14ac:dyDescent="0.25">
      <c r="A141" s="67" t="s">
        <v>136</v>
      </c>
      <c r="B141" s="57" t="s">
        <v>122</v>
      </c>
      <c r="C141" s="53">
        <v>109.708152</v>
      </c>
      <c r="D141" s="53">
        <f>C141-C140</f>
        <v>3.6400000000000432E-2</v>
      </c>
    </row>
    <row r="142" spans="1:4" s="1" customFormat="1" x14ac:dyDescent="0.25">
      <c r="A142" s="67" t="s">
        <v>139</v>
      </c>
      <c r="B142" s="57" t="s">
        <v>122</v>
      </c>
      <c r="C142" s="53">
        <v>109.730952</v>
      </c>
      <c r="D142" s="53">
        <f>C142-C141</f>
        <v>2.2800000000003706E-2</v>
      </c>
    </row>
    <row r="143" spans="1:4" s="1" customFormat="1" x14ac:dyDescent="0.25">
      <c r="A143" s="67" t="s">
        <v>141</v>
      </c>
      <c r="B143" s="57" t="s">
        <v>122</v>
      </c>
      <c r="C143" s="53">
        <v>109.753952</v>
      </c>
      <c r="D143" s="53">
        <f t="shared" ref="D143:D144" si="12">C143-C142</f>
        <v>2.2999999999996135E-2</v>
      </c>
    </row>
    <row r="144" spans="1:4" s="1" customFormat="1" x14ac:dyDescent="0.25">
      <c r="A144" s="67" t="s">
        <v>160</v>
      </c>
      <c r="B144" s="57" t="s">
        <v>122</v>
      </c>
      <c r="C144" s="53">
        <v>109.81455200000001</v>
      </c>
      <c r="D144" s="53">
        <f t="shared" si="12"/>
        <v>6.0600000000007981E-2</v>
      </c>
    </row>
    <row r="145" spans="1:4" s="1" customFormat="1" x14ac:dyDescent="0.25">
      <c r="A145" s="67" t="s">
        <v>158</v>
      </c>
      <c r="B145" s="57" t="s">
        <v>122</v>
      </c>
      <c r="C145" s="53">
        <v>109.85695200000001</v>
      </c>
      <c r="D145" s="53">
        <f>C145-C143</f>
        <v>0.10300000000000864</v>
      </c>
    </row>
    <row r="146" spans="1:4" x14ac:dyDescent="0.25">
      <c r="A146" s="66" t="s">
        <v>100</v>
      </c>
      <c r="B146" s="57" t="s">
        <v>124</v>
      </c>
      <c r="C146" s="53">
        <v>4.5529999999999999</v>
      </c>
      <c r="D146" s="53">
        <v>4.5529999999999999</v>
      </c>
    </row>
    <row r="147" spans="1:4" x14ac:dyDescent="0.25">
      <c r="A147" s="66" t="s">
        <v>101</v>
      </c>
      <c r="B147" s="57" t="s">
        <v>124</v>
      </c>
      <c r="C147" s="53">
        <v>9.1054999999999993</v>
      </c>
      <c r="D147" s="53">
        <f>C147-C146</f>
        <v>4.5524999999999993</v>
      </c>
    </row>
    <row r="148" spans="1:4" x14ac:dyDescent="0.25">
      <c r="A148" s="66" t="s">
        <v>102</v>
      </c>
      <c r="B148" s="57" t="s">
        <v>124</v>
      </c>
      <c r="C148" s="53">
        <v>10.907</v>
      </c>
      <c r="D148" s="53">
        <f t="shared" ref="D148:D169" si="13">C148-C147</f>
        <v>1.8015000000000008</v>
      </c>
    </row>
    <row r="149" spans="1:4" x14ac:dyDescent="0.25">
      <c r="A149" s="66" t="s">
        <v>103</v>
      </c>
      <c r="B149" s="57" t="s">
        <v>124</v>
      </c>
      <c r="C149" s="53">
        <v>15.028</v>
      </c>
      <c r="D149" s="53">
        <f t="shared" si="13"/>
        <v>4.1210000000000004</v>
      </c>
    </row>
    <row r="150" spans="1:4" x14ac:dyDescent="0.25">
      <c r="A150" s="66" t="s">
        <v>104</v>
      </c>
      <c r="B150" s="57" t="s">
        <v>124</v>
      </c>
      <c r="C150" s="53">
        <v>15.8</v>
      </c>
      <c r="D150" s="53">
        <f t="shared" si="13"/>
        <v>0.77200000000000024</v>
      </c>
    </row>
    <row r="151" spans="1:4" x14ac:dyDescent="0.25">
      <c r="A151" s="66" t="s">
        <v>105</v>
      </c>
      <c r="B151" s="57" t="s">
        <v>124</v>
      </c>
      <c r="C151" s="53">
        <v>26.8</v>
      </c>
      <c r="D151" s="53">
        <f t="shared" si="13"/>
        <v>11</v>
      </c>
    </row>
    <row r="152" spans="1:4" x14ac:dyDescent="0.25">
      <c r="A152" s="66" t="s">
        <v>106</v>
      </c>
      <c r="B152" s="57" t="s">
        <v>124</v>
      </c>
      <c r="C152" s="53">
        <v>28.8874</v>
      </c>
      <c r="D152" s="53">
        <f t="shared" si="13"/>
        <v>2.0873999999999988</v>
      </c>
    </row>
    <row r="153" spans="1:4" x14ac:dyDescent="0.25">
      <c r="A153" s="66" t="s">
        <v>107</v>
      </c>
      <c r="B153" s="57" t="s">
        <v>124</v>
      </c>
      <c r="C153" s="53">
        <v>31.44</v>
      </c>
      <c r="D153" s="53">
        <f t="shared" si="13"/>
        <v>2.5526000000000018</v>
      </c>
    </row>
    <row r="154" spans="1:4" x14ac:dyDescent="0.25">
      <c r="A154" s="66" t="s">
        <v>108</v>
      </c>
      <c r="B154" s="57" t="s">
        <v>124</v>
      </c>
      <c r="C154" s="53">
        <v>71.39</v>
      </c>
      <c r="D154" s="53">
        <f t="shared" si="13"/>
        <v>39.950000000000003</v>
      </c>
    </row>
    <row r="155" spans="1:4" x14ac:dyDescent="0.25">
      <c r="A155" s="66" t="s">
        <v>109</v>
      </c>
      <c r="B155" s="57" t="s">
        <v>124</v>
      </c>
      <c r="C155" s="53">
        <v>72.14</v>
      </c>
      <c r="D155" s="53">
        <f t="shared" si="13"/>
        <v>0.75</v>
      </c>
    </row>
    <row r="156" spans="1:4" x14ac:dyDescent="0.25">
      <c r="A156" s="66" t="s">
        <v>110</v>
      </c>
      <c r="B156" s="57" t="s">
        <v>124</v>
      </c>
      <c r="C156" s="53">
        <v>72.680000000000007</v>
      </c>
      <c r="D156" s="53">
        <f t="shared" si="13"/>
        <v>0.54000000000000625</v>
      </c>
    </row>
    <row r="157" spans="1:4" x14ac:dyDescent="0.25">
      <c r="A157" s="66" t="s">
        <v>111</v>
      </c>
      <c r="B157" s="57" t="s">
        <v>124</v>
      </c>
      <c r="C157" s="53">
        <v>72.97</v>
      </c>
      <c r="D157" s="53">
        <f t="shared" si="13"/>
        <v>0.28999999999999204</v>
      </c>
    </row>
    <row r="158" spans="1:4" x14ac:dyDescent="0.25">
      <c r="A158" s="66" t="s">
        <v>112</v>
      </c>
      <c r="B158" s="57" t="s">
        <v>124</v>
      </c>
      <c r="C158" s="53">
        <v>103.95</v>
      </c>
      <c r="D158" s="53">
        <f t="shared" si="13"/>
        <v>30.980000000000004</v>
      </c>
    </row>
    <row r="159" spans="1:4" x14ac:dyDescent="0.25">
      <c r="A159" s="66" t="s">
        <v>113</v>
      </c>
      <c r="B159" s="57" t="s">
        <v>124</v>
      </c>
      <c r="C159" s="53">
        <v>113.97</v>
      </c>
      <c r="D159" s="53">
        <f t="shared" si="13"/>
        <v>10.019999999999996</v>
      </c>
    </row>
    <row r="160" spans="1:4" x14ac:dyDescent="0.25">
      <c r="A160" s="66" t="s">
        <v>114</v>
      </c>
      <c r="B160" s="57" t="s">
        <v>124</v>
      </c>
      <c r="C160" s="53">
        <v>114.67</v>
      </c>
      <c r="D160" s="53">
        <f t="shared" si="13"/>
        <v>0.70000000000000284</v>
      </c>
    </row>
    <row r="161" spans="1:4" x14ac:dyDescent="0.25">
      <c r="A161" s="66" t="s">
        <v>115</v>
      </c>
      <c r="B161" s="57" t="s">
        <v>124</v>
      </c>
      <c r="C161" s="53">
        <v>120.76</v>
      </c>
      <c r="D161" s="53">
        <f t="shared" si="13"/>
        <v>6.0900000000000034</v>
      </c>
    </row>
    <row r="162" spans="1:4" x14ac:dyDescent="0.25">
      <c r="A162" s="66" t="s">
        <v>116</v>
      </c>
      <c r="B162" s="57" t="s">
        <v>124</v>
      </c>
      <c r="C162" s="53">
        <v>121.24</v>
      </c>
      <c r="D162" s="53">
        <f t="shared" si="13"/>
        <v>0.47999999999998977</v>
      </c>
    </row>
    <row r="163" spans="1:4" x14ac:dyDescent="0.25">
      <c r="A163" s="67" t="s">
        <v>117</v>
      </c>
      <c r="B163" s="57" t="s">
        <v>124</v>
      </c>
      <c r="C163" s="53">
        <v>130.19999999999999</v>
      </c>
      <c r="D163" s="53">
        <f t="shared" si="13"/>
        <v>8.9599999999999937</v>
      </c>
    </row>
    <row r="164" spans="1:4" s="1" customFormat="1" x14ac:dyDescent="0.25">
      <c r="A164" s="67" t="s">
        <v>133</v>
      </c>
      <c r="B164" s="57" t="s">
        <v>124</v>
      </c>
      <c r="C164" s="53">
        <v>140.47999999999999</v>
      </c>
      <c r="D164" s="53">
        <f t="shared" si="13"/>
        <v>10.280000000000001</v>
      </c>
    </row>
    <row r="165" spans="1:4" x14ac:dyDescent="0.25">
      <c r="A165" s="67" t="s">
        <v>136</v>
      </c>
      <c r="B165" s="57" t="s">
        <v>124</v>
      </c>
      <c r="C165" s="53">
        <v>149.74</v>
      </c>
      <c r="D165" s="53">
        <f t="shared" si="13"/>
        <v>9.2600000000000193</v>
      </c>
    </row>
    <row r="166" spans="1:4" x14ac:dyDescent="0.25">
      <c r="A166" s="67" t="s">
        <v>139</v>
      </c>
      <c r="B166" s="57" t="s">
        <v>124</v>
      </c>
      <c r="C166" s="53">
        <v>162.49</v>
      </c>
      <c r="D166" s="53">
        <f t="shared" si="13"/>
        <v>12.75</v>
      </c>
    </row>
    <row r="167" spans="1:4" s="1" customFormat="1" x14ac:dyDescent="0.25">
      <c r="A167" s="67" t="s">
        <v>141</v>
      </c>
      <c r="B167" s="57" t="s">
        <v>124</v>
      </c>
      <c r="C167" s="53">
        <v>197.9</v>
      </c>
      <c r="D167" s="53">
        <f t="shared" si="13"/>
        <v>35.409999999999997</v>
      </c>
    </row>
    <row r="168" spans="1:4" s="1" customFormat="1" x14ac:dyDescent="0.25">
      <c r="A168" s="67" t="s">
        <v>160</v>
      </c>
      <c r="B168" s="57" t="s">
        <v>124</v>
      </c>
      <c r="C168" s="53">
        <v>203.7</v>
      </c>
      <c r="D168" s="53">
        <f t="shared" si="13"/>
        <v>5.7999999999999829</v>
      </c>
    </row>
    <row r="169" spans="1:4" x14ac:dyDescent="0.25">
      <c r="A169" s="67" t="s">
        <v>158</v>
      </c>
      <c r="B169" s="57" t="s">
        <v>124</v>
      </c>
      <c r="C169" s="53">
        <v>204.7</v>
      </c>
      <c r="D169" s="53">
        <f t="shared" si="13"/>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5" workbookViewId="0">
      <selection activeCell="B21" sqref="B21"/>
    </sheetView>
  </sheetViews>
  <sheetFormatPr defaultRowHeight="15" x14ac:dyDescent="0.25"/>
  <cols>
    <col min="1" max="1" width="20.5703125" bestFit="1" customWidth="1"/>
    <col min="2" max="2" width="35.42578125" bestFit="1" customWidth="1"/>
    <col min="3" max="3" width="32.7109375" bestFit="1" customWidth="1"/>
    <col min="4" max="10" width="10.7109375" bestFit="1" customWidth="1"/>
    <col min="11" max="11" width="10.140625" customWidth="1"/>
    <col min="12" max="20" width="10.7109375" bestFit="1" customWidth="1"/>
    <col min="21" max="21" width="11.28515625" bestFit="1" customWidth="1"/>
  </cols>
  <sheetData>
    <row r="1" spans="1:3" x14ac:dyDescent="0.25">
      <c r="A1" s="58" t="s">
        <v>126</v>
      </c>
      <c r="B1" s="1" t="s">
        <v>123</v>
      </c>
    </row>
    <row r="3" spans="1:3" x14ac:dyDescent="0.25">
      <c r="A3" s="58" t="s">
        <v>125</v>
      </c>
      <c r="B3" s="1" t="s">
        <v>129</v>
      </c>
      <c r="C3" s="1" t="s">
        <v>130</v>
      </c>
    </row>
    <row r="4" spans="1:3" x14ac:dyDescent="0.25">
      <c r="A4" s="59" t="s">
        <v>100</v>
      </c>
      <c r="B4" s="49">
        <v>2.0586500000000001</v>
      </c>
      <c r="C4" s="49">
        <v>2.0586500000000001</v>
      </c>
    </row>
    <row r="5" spans="1:3" x14ac:dyDescent="0.25">
      <c r="A5" s="59" t="s">
        <v>101</v>
      </c>
      <c r="B5" s="49">
        <v>20.689</v>
      </c>
      <c r="C5" s="49">
        <v>18.63035</v>
      </c>
    </row>
    <row r="6" spans="1:3" x14ac:dyDescent="0.25">
      <c r="A6" s="59" t="s">
        <v>102</v>
      </c>
      <c r="B6" s="49">
        <v>24.74</v>
      </c>
      <c r="C6" s="49">
        <v>4.0509999999999984</v>
      </c>
    </row>
    <row r="7" spans="1:3" x14ac:dyDescent="0.25">
      <c r="A7" s="59" t="s">
        <v>103</v>
      </c>
      <c r="B7" s="49">
        <v>34.65</v>
      </c>
      <c r="C7" s="49">
        <v>9.91</v>
      </c>
    </row>
    <row r="8" spans="1:3" x14ac:dyDescent="0.25">
      <c r="A8" s="59" t="s">
        <v>104</v>
      </c>
      <c r="B8" s="49">
        <v>47.5</v>
      </c>
      <c r="C8" s="49">
        <v>12.850000000000001</v>
      </c>
    </row>
    <row r="9" spans="1:3" x14ac:dyDescent="0.25">
      <c r="A9" s="59" t="s">
        <v>105</v>
      </c>
      <c r="B9" s="49">
        <v>64.459999999999994</v>
      </c>
      <c r="C9" s="49">
        <v>16.959999999999994</v>
      </c>
    </row>
    <row r="10" spans="1:3" x14ac:dyDescent="0.25">
      <c r="A10" s="59" t="s">
        <v>106</v>
      </c>
      <c r="B10" s="49">
        <v>80.760000000000005</v>
      </c>
      <c r="C10" s="49">
        <v>16.300000000000011</v>
      </c>
    </row>
    <row r="11" spans="1:3" x14ac:dyDescent="0.25">
      <c r="A11" s="59" t="s">
        <v>107</v>
      </c>
      <c r="B11" s="49">
        <v>98.53</v>
      </c>
      <c r="C11" s="49">
        <v>17.769999999999996</v>
      </c>
    </row>
    <row r="12" spans="1:3" x14ac:dyDescent="0.25">
      <c r="A12" s="59" t="s">
        <v>108</v>
      </c>
      <c r="B12" s="49">
        <v>117.47</v>
      </c>
      <c r="C12" s="49">
        <v>18.939999999999998</v>
      </c>
    </row>
    <row r="13" spans="1:3" x14ac:dyDescent="0.25">
      <c r="A13" s="59" t="s">
        <v>109</v>
      </c>
      <c r="B13" s="49">
        <v>133.69</v>
      </c>
      <c r="C13" s="49">
        <v>16.22</v>
      </c>
    </row>
    <row r="14" spans="1:3" x14ac:dyDescent="0.25">
      <c r="A14" s="59" t="s">
        <v>110</v>
      </c>
      <c r="B14" s="49">
        <v>158.61000000000001</v>
      </c>
      <c r="C14" s="49">
        <v>24.920000000000016</v>
      </c>
    </row>
    <row r="15" spans="1:3" x14ac:dyDescent="0.25">
      <c r="A15" s="59" t="s">
        <v>111</v>
      </c>
      <c r="B15" s="49">
        <v>188.51</v>
      </c>
      <c r="C15" s="49">
        <v>29.899999999999977</v>
      </c>
    </row>
    <row r="16" spans="1:3" x14ac:dyDescent="0.25">
      <c r="A16" s="59" t="s">
        <v>112</v>
      </c>
      <c r="B16" s="49">
        <v>211.92</v>
      </c>
      <c r="C16" s="49">
        <v>23.409999999999997</v>
      </c>
    </row>
    <row r="17" spans="1:3" x14ac:dyDescent="0.25">
      <c r="A17" s="59" t="s">
        <v>113</v>
      </c>
      <c r="B17" s="49">
        <v>236.79</v>
      </c>
      <c r="C17" s="49">
        <v>24.870000000000005</v>
      </c>
    </row>
    <row r="18" spans="1:3" x14ac:dyDescent="0.25">
      <c r="A18" s="59" t="s">
        <v>114</v>
      </c>
      <c r="B18" s="49">
        <v>254.66</v>
      </c>
      <c r="C18" s="49">
        <v>17.870000000000005</v>
      </c>
    </row>
    <row r="19" spans="1:3" x14ac:dyDescent="0.25">
      <c r="A19" s="59" t="s">
        <v>115</v>
      </c>
      <c r="B19" s="49">
        <v>284.2</v>
      </c>
      <c r="C19" s="49">
        <v>29.539999999999992</v>
      </c>
    </row>
    <row r="20" spans="1:3" x14ac:dyDescent="0.25">
      <c r="A20" s="59" t="s">
        <v>116</v>
      </c>
      <c r="B20" s="49">
        <v>308.56</v>
      </c>
      <c r="C20" s="49">
        <v>24.360000000000014</v>
      </c>
    </row>
    <row r="21" spans="1:3" x14ac:dyDescent="0.25">
      <c r="A21" s="59" t="s">
        <v>117</v>
      </c>
      <c r="B21" s="49">
        <v>308.66000000000003</v>
      </c>
      <c r="C21" s="49">
        <v>0.10000000000002274</v>
      </c>
    </row>
    <row r="22" spans="1:3" x14ac:dyDescent="0.25">
      <c r="A22" s="59" t="s">
        <v>133</v>
      </c>
      <c r="B22" s="49">
        <v>308.76</v>
      </c>
      <c r="C22" s="49">
        <v>9.9999999999965894E-2</v>
      </c>
    </row>
    <row r="23" spans="1:3" x14ac:dyDescent="0.25">
      <c r="A23" s="59" t="s">
        <v>136</v>
      </c>
      <c r="B23" s="49">
        <v>356.19</v>
      </c>
      <c r="C23" s="49">
        <v>47.430000000000007</v>
      </c>
    </row>
    <row r="24" spans="1:3" x14ac:dyDescent="0.25">
      <c r="A24" s="59" t="s">
        <v>139</v>
      </c>
      <c r="B24" s="49">
        <v>397.18</v>
      </c>
      <c r="C24" s="49">
        <v>40.990000000000009</v>
      </c>
    </row>
    <row r="25" spans="1:3" x14ac:dyDescent="0.25">
      <c r="A25" s="59" t="s">
        <v>141</v>
      </c>
      <c r="B25" s="49">
        <v>429</v>
      </c>
      <c r="C25" s="49">
        <v>31.819999999999993</v>
      </c>
    </row>
    <row r="26" spans="1:3" x14ac:dyDescent="0.25">
      <c r="A26" s="59" t="s">
        <v>160</v>
      </c>
      <c r="B26" s="49">
        <v>448.98</v>
      </c>
      <c r="C26" s="49">
        <v>19.980000000000018</v>
      </c>
    </row>
    <row r="27" spans="1:3" x14ac:dyDescent="0.25">
      <c r="A27" s="59" t="s">
        <v>158</v>
      </c>
      <c r="B27" s="49">
        <v>465</v>
      </c>
      <c r="C27" s="49">
        <v>16.019999999999982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c c d a 5 3 b 9 - e 0 f 8 - 4 1 f 3 - 9 7 3 9 - 1 b e d 8 a 0 9 0 c 3 3 " > < T r a n s i t i o n > M o v e T o < / T r a n s i t i o n > < E f f e c t > S t a t i o n < / E f f e c t > < T h e m e > B i n g R o a d < / T h e m e > < T h e m e W i t h L a b e l > f a l s e < / T h e m e W i t h L a b e l > < F l a t M o d e E n a b l e d > f a l s e < / F l a t M o d e E n a b l e d > < D u r a t i o n > 1 0 0 0 0 0 0 0 0 < / D u r a t i o n > < T r a n s i t i o n D u r a t i o n > 3 0 0 0 0 0 0 0 < / T r a n s i t i o n D u r a t i o n > < S p e e d > 0 . 5 < / S p e e d > < F r a m e > < C a m e r a > < L a t i t u d e > 0 < / L a t i t u d e > < L o n g i t u d e > 2 9 . 9 9 9 9 9 9 9 9 9 9 9 9 9 9 6 < / L o n g i t u d e > < R o t a t i o n > 0 < / R o t a t i o n > < P i v o t A n g l e > - 0 . 0 0 8 3 6 4 3 3 9 3 0 6 3 4 5 8 < / P i v o t A n g l e > < D i s t a n c e > 1 . 8 < / D i s t a n c e > < / C a m e r a > < I m a g e > i V B O R w 0 K G g o A A A A N S U h E U g A A A N Q A A A B 1 C A Y A A A A 2 n s 9 T A A A A A X N S R 0 I A r s 4 c 6 Q A A A A R n Q U 1 B A A C x j w v 8 Y Q U A A A A J c E h Z c w A A B C M A A A Q j A S a y m p I A A D + 2 S U R B V H h e 7 Z 0 H d 1 z J l d 9 v o 9 G N H A m C B B j B B O Y Z k k N y A k e T N J b s I 9 n y O p z 1 7 v G u v X u 8 a x / 7 Q + x n 8 R e w z / G u t J J m p E m c Y c 4 c Z g I M A E i Q y L E R f X + 3 X n W / b j T A b h A E G q T + Z K H q 1 e v w u q r + d W / d u l U V + a e T 5 2 b l T 5 D i 0 h q J V u y Q i Y l p m Z 6 e l p m Z G Z m d n U 2 G T 3 c k N J 6 S q a k p O d U W k w k p D d 7 p c G z L h J x u j w V X I u u q Z 2 R j 7 b T U l c 3 Y 9 Z R G d 5 / H 5 H F / V P a u n 5 T y m V 7 9 n i l Z s 2 a N n H s U l 5 b 6 K b n Y E b f X b q i Z 0 u t p i R S J R P Q 6 H n 2 5 K h o d H Z X B w U F N R a S 3 t 9 e + s 7 + / X y Y q d 8 n T k V K J R C L 2 L C 3 F N 6 W 2 p k a q q 6 u k p K T E y i A a j W q Z T N j v r q i o k K K i I n s 9 M f d i 8 b h c v P N I u p 7 3 u S 9 7 w / E n Q i m q m o 5 o o 5 u 1 R g O Z l D k S L 5 6 V v e s m l B C O Y J C K R n R Z G / 3 z E W 3 p A S i 8 o 5 s m p X 9 c 5 M 6 z F K H C + G h 7 Q r 6 + V x J c K b k m x u U j J W h Z q c v r H y s y U n m s q Z y W Q 8 2 T w V V 2 j E 5 G p D y W e 9 V B q i u X r 0 p 5 e Z n s P 7 D f f o v H H + 6 U y k z w U Z + 3 J q w c e G 3 / 7 F r 5 6 F C T P O t + J k 3 N T X Z / Y i K h R C q W W C x m x I J U Q 5 N x q a u M y W 9 P X b T X v M l Q Q p 1 / o w l V s u a w S S U a U V F k V k 6 0 j E l U Y w g E f P z d / R I Z n 0 J e O P j 8 a N G s f N A y I d + E C B M G 7 2 i s m p a n Q 1 G X E Y B 8 p F r v a J F 9 b 0 I / u 7 2 3 2 N 1 U 7 F k 3 q Z J K y b 0 E g L B l S r 5 b P 1 6 R L V s 2 y / X r P 0 p z c 7 O S K i L x m o 1 y 7 W l 5 8 E q R 8 v i s v L 8 1 Y W Q J Y 3 h 4 2 C Q V 0 g 3 0 9 P R I Q 0 N D U m I V F x d L c S w u v z l 1 1 e 6 / q Y j 8 0 / d v J q F K K t f L d L R Z J i c n T b V B C m 2 W q 1 J Z W S l N T e v t N Z C G h v 6 t k i m q 7 a s s N i N D i f S G l o n K + I z s a 5 o y N e 1 R X 7 G 0 9 6 U T K Y w P W s a l V D n 0 p U o I o O 0 7 K S n A 5 r o p 2 b 5 m S k k r M j k d k a H x i N R V z B g Z P S Y 0 H 2 6 P D T u V K 6 a N O h Y r t k Y + P D y i v 2 1 a E g l U t m n 9 b R A n I m V V 9 U Y w g O Q 6 + a g u j U C k P t u l I p d 0 B r E g F d I J I g 0 M D k u F S j z U x d 7 e P l m / f p 2 U l l X I r c f d 8 q i 7 J 3 j H m 4 X I r 9 9 A Q l U 0 v i 1 j 2 j g 9 m S D O C W 3 c 4 y P 9 O n 6 o T k o f 8 M V t 1 9 j D e W G U a s N s r J y R h x n E q S 6 d l U H 9 j j C K V J r N z K T n L Y S 4 f q Q K z z l A i k z r m A y y g 8 R Q t 2 w r 7 5 Q 9 e 3 b b N c 9 K o N F f u n R Z t m 7 d I r W 1 t Z Y 3 M D C g J C m S K v 2 d E N h j U K X Y m Z D a u a 4 i I Y 3 R J / L s e Y + U l 5 X K 9 h 3 b g z v u 8 7 t V D Y R A F E t b 2 3 3 p 6 + u X 3 a 2 7 l V A q y c c T U r e 2 U f 5 w 7 n r w j j c H b x y h S h s O a 4 W n D A + E n 2 w b l 9 7 n T 2 T d O h q I K w 6 M C F / d T S d T T e m M F K u 0 2 N Y w J e X R h K k 9 6 9 e v l 9 s 6 d s o k V L 7 Y V D u t n z 0 r Y 0 q S J 4 M L f 9 a H O i Z D Y n 5 1 1 6 m Z s 7 M z 8 v G 2 E Z M c m e j s 7 L T f x V j H Y 3 R 0 R G 7 e v C N v v 3 3 Q S B f G 4 H i R D K o U 5 n d W x / V 3 l j j W o R J 3 d H T J 5 s 0 b k + + h Q y L w v T d u 3 D J p W F 5 e I f v 3 7 z V J V l Z R I V + e v 5 k s v z c B S q g L b 8 i v 1 f F C / d u q / j j D g 5 d M x z c n 5 F n X f d m 6 Z U v w O p E f 2 u M y M l F k 9 7 e t U V W w b t I a W B j t 7 Q + s 5 w d j k x E 5 2 Z Z 9 D L U c W F M + J b H + K 7 J D p U h p Y O g A j H t u 3 r y l x H n L x j j T W t M Q E Z w + f U Y O H z 6 U l Y Q L g b J 7 8 u S p q c W e p E N D w 1 K m U g x Q Z s + e P Z e q q i q p q C i T m p p a + f 2 5 m y p R n b X z d U f k 1 z + 8 / o Q q L q m Q S N k u 7 T X T y a S j D 2 m O d 0 r r 5 j o z D l z r i t m Y h D E L x o l M E n m M j Y 3 Z 2 I M B + v n H c e n T 9 6 4 U E o l R W T 9 x S R t 4 s z Q 3 r z e J A d n H x 8 d k 1 6 5 d Z v 7 2 o E 1 7 g X T r 1 m 1 p 2 d Y i 8 T w J 5 Y F 0 5 v d T l m 1 t 7 a b + Q a S G h j V G Z K Q i Z P X h 7 O 2 H 0 j M w H L z 7 9 c W b Q a i a Q 0 q m S S M T R P I B + B g k x k f k Z / u K j F D z I Z F I G K E Y k 3 j 8 n 5 N P p G r t 1 u B q Y T D G x 4 y O e g d + a C 9 R a R g a z O Q J r I x P z v 5 v e e e d I y o p h s y K V 1 9 f L 6 d + O C X H j h 9 L U / U y 0 d b W Z i p r W V l Z k J M f r l 6 5 a g a P I + 8 c T q q B 3 o j x + H G H p T d t 2 u g s g B q + u X p X x r V T e 5 0 R + c 1 r T K h o v F J m S 5 m s d c Y H A g g T 6 t O d 4 8 n B O e p R a + s u d z E P I O X Z s + f l 2 L F 3 r B F 1 d T 1 R K R C 3 R u z B J 3 8 Z G D M y g f U s G 3 3 o 5 U s q G 6 S o p M Y I 9 q C v O G n x o 4 2 2 r p 2 U u n K s j E X S 1 l N s a m Z i I i F r x i / K U H + f f P T R h 2 Z w 6 O z s U u n Q a K o W T / L 0 6 V M + Q T Z s a M 5 K L i x 0 T n 1 t 0 f v 5 S d r z 5 y / I k S O H k y Q K g 6 z n z 3 v 0 N 8 z K u s b G J K k u 3 H k k v U O j w a t e P y i h L r 6 W h C q K x i R S u S + r Z P J k + m l g G g a Q b W R k x M z m L w K S Y E Z b O 4 1 1 1 6 6 d Q W 4 6 + I r + s a j c 7 C 5 O S i C I C 4 G z 4 e q V a 9 K 6 e 5 f E 4 y l L 2 4 v A 7 z h 5 8 n u T E p 9 8 8 p E R / P n z 5 / Z b G r U R h 4 E V b n B w Q D Z v 3 j y H A B g c + C 0 b N m w I c n I D 5 T o + P m 4 e F N l I x e e i 7 v F c p E t L S y 1 9 + u Z D G R 5 L B K 9 6 v V B k 3 e V r F o p L y t L I R A M L k 2 l 9 9 X S S T F y j x m E N o 8 J z A c Q b 0 X H C p k 2 b g p y 5 o H 3 V l U / L e 1 s T 9 l 0 f b k v M S y a e Y W B w M G c y X d W x H q A R 7 9 2 7 R x u t m 3 e 6 d + + + e T X U 1 N T Y / T D q 6 m r t e e / f b 1 N y p b s J I b l K S 8 u s o 8 B w k S t 4 H 2 N J 4 M s 2 D M q J c q X 8 I R 5 p y v r o r o 1 S X a 5 j u 4 x 6 e x 3 C y o 2 m X y X K W p N q n q 9 k X + G H N 0 z I / v U p t x 4 a I Q 2 D 3 h m V J B c w z 1 K / p j 5 p 2 c o F J c X z t 1 T I g E s Q k 6 + 5 4 E D T p J x 6 4 I w N d X X 1 Z q 1 7 8 u S J G Q b 2 K M H C h o g w k A 7 b t 2 + T c p U o l y 9 f M T J g x O h 4 / N j G h S f v z s o f b p c k 5 9 5 y w d q 1 a 6 0 M p 6 Z c m Y Z J h b Q v L 3 d e G J S x l 5 o Q 7 d D 2 5 q x S b b X D h g + v U 4 j X v a 1 k S r f m + b B P G 2 J 9 R W o c 9 b S 7 2 x p Y t r H F Q o j H n R q z l K A D y G c M c 7 B 5 Q u 4 9 L 9 a x V l R V L r w 7 m k z 1 y g U l K g n f e u u g E q / U y q m 0 r M z K Y + + 6 6 W Q j 9 9 4 b L w K v 2 7 a t R X 7 8 8 W a Q 4 8 o W Z 9 z T p 8 / K w w e P 7 B q S P 1 b i 8 v l P V Y o S n 9 i z 2 X r 0 z D p c z e G 1 k l A l a 5 h n c p O 2 R Z F 0 M l W V z E h T l Z M A E O 3 h w 0 f S q L 3 r Y o A F K 5 + x z o v A 8 + F 0 m k + P j W M s D r J 4 s N O o H 4 T 8 A H M F B E b N x S c P a 1 x j f Z k U T Q / Z P X 0 k + c O d 7 J I u j M 9 U j e W 5 e 3 p 6 T W X 0 w H L 4 7 r v H 5 M D B / X b N b 8 R / k L H i Z v 0 u X s v 7 3 m 3 d a P d f F y i h M j m 2 O k N V 0 1 u q i s 3 Y 4 B f C o D 1 5 M o H j W y Y s f f v 2 H R t D b N 4 8 / / h n I f A Z a 1 T d W 2 r o I + c N V D 9 + P b i j 0 o q 5 t J c B 5 P p k d 0 z W V g Q d z 2 z E y M r c 3 I u A U Y S 5 K a T Q g w c P p K O j 0 6 y O Y V B 2 W 1 u 2 W O w 7 J C T 9 k R 3 N m k q v z 9 U a X g u j R F l t k / Z 4 b v l F W M 3 z O N G S M P M 2 a t X O n T v S T N z 5 g n V E 9 O h L C Z 4 V 0 / t i g O r n c e F x 3 H z 8 X g Y I y b c 2 T M o 7 G 5 0 V j m L E k / 6 b e 6 U 2 H e A R K t 4 k t m 7 d a r 8 F 4 w f z Y d 5 / M I y I E o h x G 2 p 2 f z 9 + h R G J q 6 R s r l d 1 N a N e V 2 N Y 9 S o f j p 6 J m U a t p L l k I s b C N j b c a 6 4 y j H 1 e B l i o H u i Y I J s V 7 W X A c 1 d W 5 j b + y c T a y h m J h W r x j 4 H / 4 c u i t n x W Y j q 0 9 G N O n H S Z W 8 N g 4 e I S u d g 5 t z w h 0 4 P 2 B 8 F V F s z O a M f m t A U W M m J M I b 2 x v k r V d F r l 6 s a q N 0 r E a g 8 k y e Q J F Y s 6 U h 1 r 6 p N n z 5 + b K w z X L w s G 1 r 4 x L C V 4 7 l w N C t m A a Z 6 y 8 G D 9 0 1 L g Y F P C x m r e q 8 O D q 8 j k o D z p n Z w j E f k t W E H d C m E H y o v w 7 N k z u X 7 t R t I I R B 4 u S q i K S K p D W 9 f O q d / V F l b 1 G K q i c Z 9 K D b e W i c q h g 2 M 5 h c y 6 e a b q q j K z a G G m R V V b C j Q 1 r Z N z Z 8 + b Y W K p Y E a U P K y G 0 z O R p C c 8 Y H X x 1 v q U S w + r f 5 E i 4 b V V i 0 G d S q m K y Q 5 J 9 D 8 M c h z o s N 5 t m Z J o z 3 m T i E i t G 9 3 O e w N i 1 N R W 2 z K Y T G B C x 0 j B + C n c K S H x e d + M l s P B T a j T c + t 6 t Y T o f / 6 7 / / E P W f I L P h S X V s r 4 V P 2 c c d O k q i a f 7 J w w K x K u R I x N 8 A 5 4 9 O i x z T P l O n k 7 H 6 j 8 5 u Y m c y 7 V b z S V E 1 W S Z 6 B X P n f u g k q b c p N m u Z K E S U + k a H 1 9 X Z C T H U g D f r 5 f Y o g r k s f N K 2 d k s m x z c O X Q P R y 1 Z S E v g 5 r q C t m y t k T u t H f J i d 1 l 0 j M S l T 2 N k 9 p x q e o 2 O i C j M Q w K I k P j R f K o v 1 j a e m P y 6 P m E d I / X y P 0 e L R f l D d b I q t J Z c 8 T t 7 u 4 2 T / Q w q B c 6 F e o S y + O I 6 p c T e h 2 u 7 9 U S I r 8 9 c / k l + 7 G V Q X H N Q W 2 I b r 7 J S y j w 2 c 4 x 8 0 3 D D O w b 9 I M H D y 0 N y T Z u 3 J C 1 9 8 w V T I b e v X N P d u 7 a Y b 3 q 6 O i Y 3 L 1 7 V x t L X F q 2 b b X P 5 n v w S K i p q T Z T 8 X w T r R 5 I T 1 y D G F P Q u P g t u D Y 5 5 c r B / 7 6 u o W J p q m L z l I h M z x a p t C i S y 5 c v y e H D h 2 U 8 M S l n O y s l G i s z o o M j G y f S i L d Y 8 L t R n 5 u b m s y d a G x s 1 H z 1 G D P d f V 4 s D 0 O + h 9 l Q r 8 9 w W J 8 F M B H M U h N A G X r Q s e A 6 V a 2 d 1 v W u l M q 4 m r A q C V V a u 1 V G x i v m S K d P d o z Z o N D 1 d K n J W h x G k S q 8 5 u a N m 9 K 8 o T l v w w K k v X L 1 m m z Z v C m r l R D S I m H C v e / I y K j 5 y C F 9 m E C e b 5 z E G G J s T F V U J Z T v B G h o 4 c Y W B r + D 5 6 H j g H g t g S n a h 1 M d 9 R I v c Z L 4 7 e Y J a a h 8 e U K B i c l J G V I p D J E G B g Z N / Q 2 7 X 7 E m D L V v P h T r r e b Y A 6 m I O a l J 5 w b 8 b + U 3 M R 6 m Q x p T D f b x Y H Z X r U J G 5 H d n r q w 6 Q k n l A T O B U w G e U L V l M 9 o b J 2 z C l j k m 8 g A x Z l o / 7 8 H r U d d Y t 4 P b T C 5 A T a E B Q Y r 5 1 D h I i 6 q X j a j O j 6 1 L V c I h 2 b a 9 R a o q K 9 P I w m C 9 q K h Y 1 q x Z W O X L F e z M 9 C z Y m Y k 1 X R / v e D U N 8 4 5 K 6 m 0 q l c O d F 3 6 G m R v S h M G G N B 9 s H r R 6 C S 8 b o T z I o 0 4 x / F z V z m u 2 b v V N + m Z v H Q W M 0 o a 5 V j 0 A m T B r u 3 0 O U n 1 E V 1 d X k k w A Q r D 3 A o 3 b L W 2 Y H 1 T s q V O n z S e N + a v 5 y A Q w e z N O C 3 + 3 B + M 2 3 H P 2 7 d s j w 0 P D 8 s 3 X 3 5 p U 4 v l R 9 Q g 4 u C 4 V y u K p Z 2 A p P 5 v M Z H m s l 0 Z V V Y W V U R i 7 1 i 6 8 / R m T x d e e V 8 m E p H Z a A p S b l 1 S U 8 7 5 9 e 2 V d b O H P K k S s u o l d 9 s / z k s n j U 1 X 1 q B B 6 S v T 7 M F B P s o E G P j Q 0 Y h b A b E D t Q K o c P 3 4 s 6 e C 5 E F D n x l V t C 0 u e T P B s q J 4 f n H j f f s M P P 5 w 2 r w I m Q V H 3 l g p r A k 8 H D z Z z w e M B c i 0 l k L y Z D s X f t b 3 Y 6 N O n 0 n P c d m t K Z z n X k I n A G N D q J q P + C z 2 s K g k V r z t g D Z G C 9 2 F D 9 Z Q W v t u M J L N y u b 8 l t F d E G D R 8 F t 2 x K x D E 4 X M B 7 0 G q 0 f O y Z 8 R C B A m D y k e d y w U 8 J 5 7 X B w / u l / q 6 u h c a L f L F m n m M E G F T + 2 J B + a B C e z U 4 L L U h b a 6 4 G k w K Y 5 X N J L q T V E w S b 5 B 1 I W m 7 G q C l E V C r w E M k E t U e 0 U k n K t V j Y 0 V f Y B 5 H r U k v f F R A L G 3 z g e U X 7 7 3 3 r g w P D 6 l E G j b H T W e d q 0 1 u 6 J g r 3 B g q v 8 l Z j C c l o U 1 V l h K M m 5 g v C k t y 0 J a H E y 3 l x / o q L G + U y 4 U L F + W b b 7 7 T s d N d l b Z x 2 b 9 / X 9 r 4 C Q f k j C q Y F 7 z u q 3 u l R q j O 0 C 5 P 1 K F X + 4 j Z 0 U l r X + + s j r B q P C W K a / b O k U 4 V o 2 7 W f f f u 1 q z + d f S i L w I V V 1 1 d Y y 4 w u / e 0 u v V C 5 f n v s Y D 1 K 1 8 P d B p 7 u E E u J W a n J 2 V r 8 W 1 z u w q D J R / M C w H f A f k 4 D E h 0 5 f I 1 M 9 w z B k R V P X B g v 3 V Q j E F Z s B h + d h x z x x e w 8 G U D D s x Y B m 9 3 p 9 R 0 p x G 4 s R S h t r p S o k P d c 9 p D o Y Z V M 4 Z K J F L S y T e A d Z u 2 J y 1 F 2 R o F L j C 5 A E P G h P b G m e O v X M F 3 j + l 4 w j W G 3 M H 7 M t X U p c D D h w 9 t 3 w v m x D 4 9 M H d s 9 r 0 2 Y s Z V F y 5 c M g P J 1 x q + + O I P c v b c O b M 4 j o w M y 4 0 b N + X I O 4 d U N V 1 r R h l I R f n Q e d 2 / f z / 4 J A f m n z j o I B e v 9 G z I r D u K 0 R O K 0 D b S m N Y W C j m s i j F U r H b / H D K B r X X p g + 9 M 5 C p p r G E v k k w A D w n G Y / k C i 1 + + J M w F e N Y f O X J I p U i d q m E 6 0 M / y F d / c L Z L J i U k 5 d v y o f P z x T + S n P / 1 U D h 8 6 J B V K n v b 2 R 7 J 3 7 9 6 0 8 Z E H x I p q J 8 D 6 L Z b L J 5 R E H D a Q w Y m 8 8 f W 9 u d L d E 2 p j Q 5 l M j y 2 x R e U V Y V U Q C s t s 2 E Q O S P u 2 G M 7 3 4 P W Z 4 y B 2 D O o Y m K t i Y Y B Y 7 B o n t i R + + r R b t m 3 b F u T k B o 6 V S e j 3 R o u W V u V j 3 M N v D x s 6 t t R l 2 7 o r K q 1 K m r A r F i p c u U p 8 z P s L l U d D 0 x b 5 9 f k B + a M S 6 d t 5 D k n I F x P B t t I e n k w E t q T u G l 7 c V m f L j Y I 3 S p T W 7 0 n O O 0 E c H 3 B l W Q g 0 W N + o c I u B c g y a C Z l w E 7 3 5 r 3 F i A R 1 e E O x 8 R M X n C l y N W A v E B H T F I p d t z A d c h L w H A k Y P s L 1 h S t Y F q 5 U 9 W J d U V r 4 4 U / 2 p 9 l K p X J P u N 7 g U u N / j 1 F 9 f l p 5 Q Z V q N s 7 P a F j T 4 d l G o w Z a g F H I Y G 4 8 m S R T G j r W T J l k y 8 z 1 8 p X T 0 R + 0 U C 3 f l N v F n b Q + N G v N 4 2 / 1 2 a 9 j 5 G g f 4 b v Z R a G n J b Y N L D 8 z r 1 6 5 d t 7 k n x n / 5 E D E X 4 H G B G x N j o a + / + l Z O n v x B L l 6 8 L K X D N + S 9 D b 1 S G e p Q r g S 7 J + U C 1 L v n w 0 V L Y n q f D / d 7 X B 2 k y g R C O c d b E r e f R u 2 6 o M M X 5 6 9 l b 5 E F g G h J j Y z N N C V 9 9 g h g c m J M N s u P p j K x b z e k 4 h 7 m c 3 b v Y b x V H C 2 W X Q f e S U o k 8 n D K Z K K 3 S N W s H T t a z O 8 O o 8 B i L G 1 3 7 9 6 T + s Y N U l + d X w N j a f i Y S p E d O 3 c E O U s L l v f z G 6 u q K p P G B M q H M n z 0 6 J H 0 q W Q s 3 X B c n o 3 E r Q G w t Z l G 8 y K h Q o 4 d l j h O Z z n w 8 f a E 4 D R C f T L f x X O f v F c k Q 6 O T M j M 9 I S 2 N U z L r N 2 g v Q B Q 2 o a r 3 a Y 8 + d 2 + 9 T W X d 0 r q p 2 l y H i o t j 5 s Z D P i Z v e j c / m B 6 d i N j R L 6 h B b W 0 P p L V 1 p 5 w 5 e 1 H e f + + o 3 f f g s 5 E c b O O F P 1 6 m + Z v P t m X b S j 5 E O t L p 3 P m r O n B v l b r a / N S m K 1 e u q Y q 4 I 2 3 s s p R g I 3 8 O D A h v F R 0 G h O t 4 3 C n r W / b K p U 4 d L 6 2 f l K b q d H W Q 8 c w j l e z 5 z F k t F V j M + L E d v 0 q Z u y N Y r 3 W I P O 7 T T n V q U s q i k 7 K u s X A J F f 2 r v / + f / 6 C 8 0 m T h h a l I Q 5 J M Y R z b 5 i Q K x G G + B D e i 8 G l 6 4 E J H 3 N Y C 9 f X 1 G q F 4 D f c T 4 2 O 2 j s m 7 E 0 G U s 2 f P W Q M f Y S n G n b s m s Z i o R d p x y t + F 8 x f 1 f e N y Q 1 W 8 9 v Z 2 y + e 8 p C + / / F J m S h u l s S 6 3 A T N q 5 l N t 8 P V r 1 u j 4 L r 8 5 q 0 z 4 z i W s M t K x / P j j D V N D 5 z P H o 2 b G 4 j H p f H h P S i t q p a s 3 I V v W u t d e 7 o z J t a 6 4 b Q O 9 V K t + 8 w W + f h t r 3 C F z T O o S r n S o 2 k + H q m F i c l r q a n i 2 9 L Z S K E E l 1 P W C l F B l 9 S 0 y M B R P U / d o Q I y H d j a k N l X E n y z s t Q w 4 D Y M 1 Q J c u X b F 1 U W G L F V Y w V t u y T o m e n F 1 6 W I 7 h v R z 8 y l 5 2 U s U 0 j A k a M v o 5 K p 6 H x s r z / P N v f i d 1 9 X V y / P j R p F R c C L y H y W b 8 1 N h / f L H o V S n T q + T B u s g h A R h f M I 7 c u n V H 9 h / Y Z 6 u U 8 f j O N E S E g Q 8 h 4 8 f i 9 U d k P L q 4 T W c w x 8 P n l 9 0 Y J h M x l V I f b n O q O + X 9 5 c 2 o d n w T M q 0 S a n p q Q l r X q e T K c x J 9 u V C w R o n J 6 b I k i Q g e / T 3 P 5 M s v / m A + e I 5 s q X t + G 2 H b V H 9 o y D z E M 8 2 / N D 7 W L e F G w 5 g L f 7 S w y x C q E g G y M T H K 4 Q H h C V / f 8 0 O g 9 z 9 4 1 / o l J F Y u 4 D 1 8 V 0 d H h x I 7 3 U s 7 H / C d S F 0 6 E / 9 s e L q j 0 k I m U M J W A P O A 9 2 H u f + / E h 9 I 7 l t / 4 E X c m D 4 p + q c k E J m f 4 h Q G 0 M Z h v o m 8 Y + u t v d a U u C y 2 s j F z P A T p M m U M m U D H T L Y e O H L J 1 R 5 i t O T 2 C c Q M E 8 m N V P C R Y F 8 V 4 K B t o 2 B A L D 2 9 v Y s 4 X u C q x w K + 0 z H k Q 5 A L I S 8 P H Z O 6 3 L l 4 M U P N w l y o v K z e V F Y n F 5 4 b n n m p L 5 2 / p d E J 0 R m 3 3 7 k j N 8 P k 5 Z e x B A w G c F 8 y x p 8 c 2 J 2 R P Y 7 Y 5 r a V H x 4 D r u H i E v U 2 U V f A w + l C h P r T g o I T i Q Q s r F B W X K 1 F S 0 i l M r N G x c Z n R e / i S Y T z w x H n S k z r M C 8 n D J v o A 6 Q H Z G F + 0 t 7 X b G A P J x 3 7 g q I q L s f C h i q B u s Z 0 x k i w X a c P z I 1 V Z 4 X r 4 8 N u 2 O I 8 8 n o X V v r / 9 7 e + N a G F g J O E 1 m M D 9 q R p 0 I l e u X L V t 0 V i G f 1 7 H d 9 e v / W j L T H J 1 Y 8 K D x J 1 q G J U D + / f K i W 0 T p r 6 V 6 N u P b Z 6 Q v e s m N S 9 h u 8 K y 2 c 1 P t i d s / z + m H B q C b c V e N T h m 1 S P l 6 e E S t I T x B H 9 T b a Z Q Q v S v z S h R W I j V 7 F Q i p C Z z w 5 g p 3 y A z / f d s 7 o g e m W U Q x M + e d J p n B A S i o W A S Z z x 0 X 8 c J f E Y 0 W i w D g 0 N G A M Z P 9 P I 0 T t 6 b r 1 M r h K V B E 3 P S e n 8 / J 6 C v t 8 / M B n 7 H z V u 3 3 W F o d X X 6 D K V m V e T 1 P C 9 W w 9 b W V r l 6 9 a o 9 K 8 + N e X 0 8 M S 4 / f H 9 K y n Q 8 x / m 1 P 9 6 4 a Z Z N x k 1 8 B o Y V p G O 3 5 k G u X M Z x H r y P M r p y + a p s 2 d Q k 2 x t m z K O C Q w 3 Y U G W + 0 x v 7 x o q k 6 w V n A C 8 F q P a y 2 J S U x 9 z 4 + f 7 z I j N K U A 6 z G o a H J 6 W + N j f N Y D l R k M 6 x X t 3 L h v H R I X O N y Q S r X n H o x O E T R 1 U n m Y b l g A 7 S a c g 4 e S Y S Y 9 r T 9 1 o F I W W w 5 O V y H l Q Y E A G J x z g E U n P w G t I u s z H z + Z i o M X q c O X N W G t c 2 p O 2 l D o n 4 s b d v 3 z U y s u L 3 4 M E D J n l Z V s L m L 5 s 2 b r S D 1 H b s 3 G 6 7 s h 4 / d l T e f f d 4 m h G G + S b U z s V I W k i 1 T y X U 9 e s / 2 n 4 R u W A 5 5 q O c R J q V 6 1 2 p j s 5 / q 4 v d / h N 2 U W D B n r 3 Q g q r 3 R i g f w o i W V J t X M 7 3 4 Z e 1 d P d g j A i P E e + 8 d l 1 h x z M Y U 7 E 4 U B v t Q Y J C g M l A V W 3 e 3 B n d y A 8 + C 1 Q 9 1 k t M u e n v 7 b S y V T T I 8 U i J h e a u s r D L 1 a o 5 r k / 6 s s 2 f O y Y Y N T c m x D x I D Q w i b P x 4 9 e s R I g h H D k w W V L q z W I W H Z C K Y i h x X F 8 4 G x 6 G b t c E 5 + 9 7 2 p j j j 6 z t e Z g R t P X 7 1 U s D G S B i I / X q o p w z B B y v 4 4 Y 4 g + Z 7 j d F E L I X U d Y J k R j 5 S Z B 5 g O V 3 T 0 w Y + M W 1 u b 4 y q d R 0 + P S + D C V 4 1 / X u H 6 t 5 X v H S x q r 2 / L Y q V r 5 N k R M 3 r y f h s / 3 M E H 7 9 E m 3 W d y Q O D w 3 0 u v m T V X N N B / J U 1 t b Y + p Z J l h 7 d e j w W 9 L e / t B I u V A j z g a + 6 9 z Z C 2 b c y L d j y E S t k g q P c 7 Z B o 6 P C X a m 9 v c 0 I i 0 o b x l I v o 5 8 X V J m W y Z N g w 5 f h h K t D S s m C / h k Z n X 9 a Y K W g h P L c K p A Q q 7 P G 5 Q P I b G y 3 H o / Y P A 4 b m + B O A z m s h D P A X n m A S c J n w 0 U y r q 9 D l U J C 5 X t g A M / A P E / Y g 5 0 x 0 C Z V + / B + Y H + I 3 / / u S + F Y l + b m j T Y 3 t Z D 1 j / e y 6 x J H v l y 6 d N W k W e b v X A i 8 v 3 X 3 T l s 9 C 6 F f F n w e Y z I 2 B U X K c 5 D b c / 0 t j O s 8 W K a x H A i X w 7 3 n U S P Q F K Z 0 y 0 7 d 6 + l j N 6 e M 9 r P C o e D G U D N F 1 d b 7 L t S 4 q r W y A V Y x e t C + 3 j 5 T W 8 L g / f 4 A M 5 Z Z o y a W a Y N h 7 M M k Y S 6 e C n w G R g A k U 6 9 + B 5 s z h k m C y f r 2 7 d u 2 N 8 S J E + / L T z / / 1 P a h q K 7 O f V y G Q e T E i f f s 0 G q c d X M F B N i o Y y y W 8 E M q r I D 5 E H I h I H 3 N z 1 G l O 5 / v s T z m 6 u B L g m h S t Y s x k 0 6 z c m R T a s E o P 3 V k W M d 9 G e 1 n p U P B j a H 8 + G k h s I Q b P y 8 s b Z D v x s 3 b c 6 Q B q h f W P D C l H x e N z q j 6 x 0 6 v o / a e X C x 7 r E x l v o b G S q P N 9 G 7 A 3 H 3 g 4 A H r 2 W m E f q y T L z C M s K z 8 x o 3 b R v h 8 w O / A K N L V 5 T b U X A p Q / p T R F u 0 c P L K t I 3 s 1 0 F a g 3 8 8 / Q H z 6 o a s r D i 4 I s g 2 T 0 3 8 a Q 7 0 Q Y c + H T G L 5 a 3 q t L 6 6 N m d p G Q 9 y 4 c e 5 q W S Z 7 / W C / M j 4 r b c 9 j M j T o 1 K r H f R G 5 / K T c 9 j N 4 2 J e 9 o e C a g 0 G A s 3 f 3 7 N l j 1 r w w Y b D 2 j Y 2 P S Y 2 O y 5 Y C G B s O H T o o 3 3 9 / y t T G f M B 7 K Q O v z r 4 s 3 P G k 6 e V y 5 1 l u c 1 x L A a M T p E r W P 2 n H J f P U C L I z 2 0 c h o K D G U J G i m C u 4 U G H O V 2 i x i r V G B i o e 4 w Q N P A w k V r i 3 x 4 t i r O 6 I 9 F W 9 L 1 0 T j T I 6 X W b b B j O B m O k + Q + / M 2 b B Y 2 w D q V a Y l j 8 8 f y J i I D Q P J h t k c 7 4 h M 0 O j 5 X U g U V E m k H 3 6 H L C + h s e C A m 2 9 j g f x 3 7 9 5 3 h x j k + d 4 w k M a A 3 + y R 0 H K y M c x y w v 8 E / S 0 u O S s j 4 2 5 9 F D k u F 4 9 0 Y t d + C i F E / 8 t / / 1 8 F N L F b J F O R W m v Q u T S K n t G o b F s z Z Y 0 J K x v q D 5 u P 4 B g 6 k x g w K 1 4 k G p e v 7 5 X K u O Z P z R a n N R Q P B p L h D f V Z 7 c u G 9 S / a f B I i M M e V b Q 7 q 4 s V L + l 1 F 8 k T H R a x P w p u D f N y i v v v u e / P n G 1 O J E t e x H F s z b 1 A J A 4 G Z 2 0 J C s L M t n Q V m b N Z e M S 2 Q z T x P O b E p y 1 d f f 6 v l N m U e H D w 3 v 5 P y y P y 9 l G 1 m 3 o 2 b t y w P U u O 7 y M R 4 G G z 3 t Z y w q p 9 N O U Q z k c u k b q f 2 X 5 N T m q d p j r 5 h k r e q s l h K c f E o E E T + e P n m i 1 v u M q G 8 o V X V n W k b 7 C c L M 0 S s b C R j R n 9 / 3 R M p L q u W c 4 9 T Z v C p y Q k p D q x 8 L w I D S Q 4 t e z p c J G 0 9 M Z V 2 w 7 J z f U x a 1 y 1 c N E + e P p W o N v L M P d I x Y v D O d Y 2 N 9 s y Q A h V 0 Z H h E R s f G b L I Z d Z S Q j e D 8 d l y l m I R m k t e 8 A / Q D I S / 3 k H 6 8 D + s m x K M D g A j k X e m M y Z b K X l s m g o s R V s j S Q P V F Y t 7 G U t l Q b + M 2 w t W r P 8 r 7 7 x + 3 + 9 l w 4 2 l x 0 q 9 u u e C 8 I Z h 8 n z L i E D M 9 M K O / m x i v 8 8 n J h F 4 n Z E 1 t X M t l a f a E X w p E v i o g Q k W r W 7 W B u E V l u R I K J M Z H t a d f u u X k p c U s k 4 + Y / 9 p C v m u o l K d O n T E z M y o n z r L O 2 i Y 2 5 m L X o U z w u 7 J J m o X A 7 4 a Q b K C P q o k 0 5 r P Z W R V g 5 W x c 1 2 i T x 3 + 4 W y o f b R u 3 q Q L z X 9 R n 6 u s b E D b 1 H 1 T 1 s 3 X 3 L i M i P o B Y J j O X v o T x f K R I L n X k 1 i k t B X z 9 e h c j J D p S d 1 r b g y 3 d g F j a 2 U 5 P T 8 o U u y 5 N T U h j x b h s 3 p l 9 d + C V g B L q V s E Q S i p 2 a c P M n 1 B L j Z r S G V t C w E a M O I Y u B H p 9 5 q e o 9 C P v H D Y 1 j Z P m m V x m I n m p Q O P 6 / e + / k M 8 + + 9 Q I S f A d C M / A m O / g W w d k Z r Z I 7 v V E Z d d a 5 x V O m V G e k B 8 V E K m I q x F 7 E S 6 0 O + 6 E v v 2 b + 8 u t 6 m U S y k s o t x T e S S i 3 L g o J B a G K Z r X c D y 3 u R P 9 X g f y 6 y l c M L c d l I 8 1 C G B g v c s v n Z 3 v M / E 6 g 0 e J F g P e A D 7 j 9 I C k g P / N g e E T g w Y G 0 Y h 5 n K U G 5 6 J D c P h v S h q U x 6 7 f G E w m V P E i m 2 b S 9 z X k d U o 3 n g U w Q E x N 7 N u n p g a F 1 u c m U h P 5 O + 0 e c D O H 8 o I 0 E e V O v Y k H W S 6 C g J n Z 9 Y V m B F Q D G l R z M N d 2 6 e c c s c k w i P 3 r 4 2 C Z h m V S + e u W q e U g w t 4 X R A L D K l w M K l k r 9 9 I B E b x 9 6 S 2 4 + Z g m / y P U n M T N l 4 6 z K d 7 G Q k g l r s O Y F S y w y j Q 4 e f O 6 1 r t i y e U T M h 2 Q b I D Y S p Q J P a X / t W m P Y n 9 G O V j I U l I S y 8 g r g C m 9 l s W t D u U 0 O r 1 u / 1 t Q 3 F i O u b W y w M c j 4 + J g c P X Z U D h 1 6 2 9 y H v L 8 e x G O z y K U E Z f H o c a d c u P V c j r Q 2 2 P i u I j 5 r H i D d w 0 U y N D I u 9 9 v a k v N u C w H y Z S M 7 p f 3 N v Z K k 7 9 x K w e h i d U 8 q S G u w 9 h C K 7 T 7 X v K a A U I Q a U S j / C g n o 7 4 8 e P l R 1 b 9 A G 7 n 5 T F 9 Z f H V M i M Q E N e V h f h b W M R k o F 3 7 5 9 b 8 l P 1 M C 4 k E i M y 8 9 O 7 D H 1 r S T q T n 1 f W z V r + w 5 + c + a W H A 3 W S O W C b M L z 6 7 u c h L H S d R C Q J D M Y a T L y N O g f G 2 + F 2 9 B K / y t Y C b X c Y G F d G C x I P H J w l 6 l v W M 9 o y A D i M K b i Y T P n q Z w h x R l T l g p 8 J k t R N q l 0 D F s H O e 2 i a y A q i f E h J d b M v N u G Z c O U j q P C j 4 j H y L J 5 k S 8 A e y b 9 Y / + 4 C K 4 t L 8 j P v O Y l h Y T C c o 5 d Q T A h H I Y 5 O c 4 D S M V S f O b L w s C / k K U Q u f g J 5 g o I h b k 7 v A 4 K 1 e z C 4 7 i p e 7 3 D s z I w u 0 4 u d u Q u F e l J A W 3 z 6 7 s L H z S 9 b D C i B J 1 R E K x z 4 p + l f Z 7 l J P N 4 T V o b W u F Q U B K q k P D h t v m d V F m U x 8 L A 8 F o h L G z M E 7 G m K N s Y Z b G Y V k K V q s q J h R G P C P b E 6 H x w S 5 4 / u i H d b Z d l 8 M l t q Y i O y o F 1 2 Y 8 2 z Q T P F o / H z I B x u S u e v s P Q C k L p A l 9 S Z E k j z V w y + W v i Q k J B E W o J 2 + F L 4 + 7 z u d 4 B y c p V Y H W j + g F S 5 J q S i W 2 8 F n P o w E L g I D c m i 5 m g f d L 1 1 A w j F X X N U r F m o 1 S t 2 y 5 1 G / b K u r q 4 n D z 5 v Z n 2 M Y s v B A j F i u P v L z 2 w v c o L A k G 5 e n X Z g o 5 R k + l w Q K 0 m 2 H U g 0 Q o I f z J K z A P c b X x d U W k Y I N i U h Y 3 3 n 2 k D Z / M X 7 2 W A 6 w 9 7 V v i J X E 4 J X I p 6 x i O C x Y v s K 8 E m L h C m u K R S y i q q 7 e S M 8 o p K + X B 3 T L a 3 b J b j x 4 / r / X 4 5 f + 6 C u T o t 1 N B 6 p t f K c D y / Q w 5 e H Z Q Y d E z 6 v P b M R q Q Q s S x w 7 U M o j 9 c q u c J t a K X / / U n l W w B + / w R 2 m 8 U b A r P 0 l i 2 b T G o 0 N j Y k C Y X z a 1 1 o B T D T P E s h b Z n E x X K H U Y L z f 9 n E p S w e k Z Y 1 U 3 J k 0 4 Q c b J q Q s k C Q 4 v P H D r d 7 9 u 6 W B + 0 P T W L S C W T i Y k d M 2 n u L p b y y J s h Z W S g 3 X A i k P X H y O k m e 7 E H Z F 8 S F g 4 I y S l i k L d G H l Q a H K d P 4 M A i g 1 r G g E X c d D l d r a U m d + M 6 z h i d L 2 S 5 6 K Y A 5 n k l j N p b Z u W u 7 X L x 0 2 Z 5 j u x K q r m z G Q j z D O o l H B D s Z 4 b l x 7 t x 5 8 2 4 P o 2 d k Z e e Z M p G U P K b G O Y K k X V s c k C g p v V x g 6 o I 4 s x 2 t Z P i T h H o B G E t d v f f c J n N p z J n A R 4 6 T 0 r 1 Z H V C 2 S w G I 3 D t V p 6 p k j Y 6 f u m 2 f C j d 2 c 5 j H 4 c H M 6 x h O 8 C d E T f T P / c d X e L b T Y u C J o n + S a X / t 8 1 z s S T W X X A t Z Y 1 c C S q g Q v V Y 4 N F X P X a t T C H g 8 t k Y O v H P C n o 1 9 H 1 C l 2 G u C x n r q h 9 N y 4 O D + N E I t F f i + 0 s p 6 2 9 u P k w 4 X c m b N B u b Q M O 3 j E T 8 y O v 5 K 9 i F f P F K S N U k S I 4 q S J i S V Z i B R M F Z y e e 6 + 5 W t w z S W 9 H a 1 k M I I X S q g s n r u 6 t R C A A e B 0 W 0 R + + P 6 0 X L 9 + Q 6 5 e v W 5 O s J c v X T E P c 6 T B q w L r r S K l 9 b J 1 a / 5 H c C L h W L D I x q D f X s t v W f 2 r h n K D v 4 E E 8 k F J 4 v 8 F h N E / Q T q I T T K l 0 v X 1 l V n b 0 o q F b 6 / f T X U V K w x O F h y Y 3 G S u + p h / f U F 7 h N P L D d S m O u m U n e u L 5 3 g l 8 F y v S r K e u z M o A 4 P D 8 t m R / E + Z D + O L 2 6 V W 4 S t e 2 d S p S 1 i 5 s T w D c l D f f h W u j 2 0 d V H g 9 l A Y W G L K E w 6 2 H S s i B / Z t l / f r 8 t o R 7 l S g o Q s W i R d I 7 A a H c 4 r J C I h Q Y 6 u 2 U T c V t m t K m q c / C i Y b u O Z 2 q y u E B S 6 3 6 9 Q 5 N y j 9 / f 1 / + 4 m e L 3 8 z y w q O 4 j L E d V w F 4 R D h p Y y m T M E Y g V D g j k l s H l 1 o H R e w I Z S t 1 W R f F A s M Q o T 7 6 y X 4 p K V 2 + R Z A v Q k G N o d g W i p j G 6 X v 8 V 9 X z L w a V d U 3 S t P 2 w v P 3 2 Q V t K s X / / X i X R A d t q m V 1 i M z e c h G z s D + H 2 M V 8 c K k s i k h j p k e G x / L Y X C 4 M D y g r C v c g j 6 C j t H + w y k o X U O n 8 / L U 9 D Y I g g z 4 2 h Z q X Y O r B U G 1 r p U F B j K A K F 6 5 F J p p U m F 9 9 / r 7 f U x i Y E p J E P m L b Z T I V K 9 r h 8 + Y p c u X J F v v 7 q G + n s 7 D T 3 o f D 9 X B C P F 8 u J d w / I / / 3 d J S X o 4 q w K F f E Z a a 5 5 + e 3 F l g T w J y C S M z R g Y C A d X P s 4 R K C k Y c J i J 8 1 8 X K x a T b j 9 r H Q o O L N 5 P M r M d + G C t U j Z e n u W d + A p g R W Q 0 w E 5 0 4 l F i A c O H J A T P z m h 9 y v s Z J B M h 9 p c s L O 5 S h o a G 6 W 7 d 9 A 2 + W z r y X / T l P 7 R A q t q S J Q W I J G P Q 8 E I 5 i S S U w 3 J c 6 E Q 5 3 w K i 9 4 a Z m f G 6 c Q K S t X L B D s L Z Q O H R f t 5 I u a C D q l a y J b P Z a W l t n c g 2 5 q h B u Y K y I d U Y x e l D b U i / / z N d Y n O T t j C w u / u l 2 g j C 1 6 Y A x I r K K D S i e O C E c M I E w Q I E w S f 5 8 d W b h s x J 5 X C + T W 1 5 X P a z 0 q H g i N 5 b Z n W v B Z q I W N j b f b W i R r I 3 n r 4 9 T F n F N 6 3 g Q 6 i W k l F Y 8 g V N x 8 N y b 2 O A f 3 c m L R s a p S f v 7 / N 5 r 3 q I l 1 y f N N w X p O a 8 R V z k E D H c 8 G R y Z E n n W A Q J U g H s a m B w e t c 2 l 0 n C a f x 2 o b C c J 8 K o 6 C M E o T E 5 I A V G A L K S 6 m w t C o E y R X e B C V X 0 C B G R 3 I / J Y N N Y C 5 d / l F 2 b 9 9 g 4 z P c k D i T i j 3 0 M H S w W S a 7 F + E Q m 4 v U O 9 C c v 6 q 5 F N C f n R o z G S E 0 N t I 4 Y h h B L D 9 F l L B a 5 y U U c T h N 3 L K d 3 Y 5 c u y m U U H B G C Y L 2 S V q w m u C 6 A A i U i c t d + Z v G + R 2 7 W n e a k 2 0 u Y D y 2 s y k u R b P p R M A A s m F D s 3 z w w X u 2 l 3 n H 4 8 f y + 6 s v J m p 1 i e s E a N g r A U 8 q Z Y K R x h P M E c f d S 1 5 n v k Z j p + Z 5 s i m h N L / Q D B K E w n s i D R E K X w u t E M k E h s a L 5 M E 8 h w w s B B x X B 3 R M 5 C e u 7 V y r e c B v p / H M V w a s C t 6 9 e 5 c k J i a k q K R W x 1 p D w Z 3 s w E l 2 z e g 5 G R 5 w e 5 c v K + A w 5 E g S w g V L K z G c d A r m o 7 g O 7 j m p p L G W l Z d M P h S z W X 3 Q X g o p F K K h R G p K + 6 0 A K f R C R d 9 o / o S i c b D f O U e B c s r G P / 7 j b 6 S t v d 1 O M A z P Y f k e m W U j j M v m A 8 s 7 O C N q U 3 1 E Y s F 5 V 7 4 x 8 h l 8 J g Y N 1 n F d u H B R t m 7 d J J U 1 S 7 s A c g 5 M q o S D I 0 0 4 7 U l j 1 8 T + m U M h T K a 0 d H B 9 6 M j u 4 A s L C 5 G T N 9 p W R g d 4 A Z 4 O 6 I C + K G r W M q 2 L o E J S j x p O r w S q S m b l + J a F d 5 X N B i S T 3 2 z l 6 6 + / t V W + W P P Y 9 5 z t l J E k I 8 P D 0 q x E u X n j h m 1 T B g k 5 2 y o T O M 1 y p M + F h 7 N y 8 / S v Z U t T v R Z Z k U l A y o c d m l i / h T R D O j K N l e l x z v I P f 2 T q f O C r c 7 U o W r 0 E d a M 1 Z t d G E k i k D 2 D k s L T r M K e t 4 3 S e M e Y V k Y y d h 4 T 3 j j B P i c k J L S u 3 p / k v f v m h d j Y r Z m m Z F 4 V L q P 5 q m Y 0 o o a L 0 0 G 6 L r j C J w u m V w D u b J q S W g 5 R f A l 9 9 9 b W d E M j C R T z Y 2 a O C h s S K W / w a 2 V X p x g 1 3 M s b 7 7 7 v X e f D 7 2 W O C s d b / + / a + / O K j v V J b 5 Q 4 f w H W L 0 x v D u y R 5 4 N O X L 4 5 u n p C z w a F n L 0 K y n o h N d Y d E A a E s 7 Y g 0 R w I l y e S 2 X i a d 2 s 9 8 w g I u R + y F E d V x 5 S 9 / 9 U n w j Y W F I l T 0 Q g w l x d r L U h E a C g 2 H N i y O T L g g c Z A b 5 0 B x j l N / 3 4 D + V v 2 x C q x 4 7 D f O A W + 7 d r V a + s c f b 5 q b E 5 u q Z A J 1 r q 9 3 w F Y N 1 9 d W y v D 4 r B G I z + P s 4 W x k e p E k m g / l s R l b I Z w 7 A j I F 5 E o F 6 t P H Q Q j S z v p H D N m C P I s 9 A Y N r J d r G z e v S 2 k o h h Y I c Q 4 G 6 q l E r T N + j g f A A P Z x e b o T P k s o H N K q e n j 4 7 W p T N V j i T N 9 s Y C e n C k p C j R 4 / Y H h Z T k y k 1 0 Y N l 9 x s 3 N d s S e Z b f P + 9 5 b r 3 6 Q s h c 3 f s i V J X O 2 A k k M d W s 7 D j O B c H 9 Q D J p s B g C Q J g 0 A g W S K R n c N U R x d e 3 v u 2 u T V N x T S W V h Z k r e P r T H f W U B Q m u J h l m o I V X o h Y R 8 J l T D c J 3 A r E k j D o k j z i Z J P F D n P v 7 4 J / L + B + + Z u R z Q W L E O M k 7 i r C e k 3 q 4 N F d I x X C X 3 7 + M J v 3 S o L 9 N x W O X C n U d K + q T S X C Q n Z i E L d Z h M Z x L N v c 4 k E 8 G / P o h d S J E s o o R 0 Z R Z u J 4 U T C l Z C g b q q C S 1 M e i X X c 1 F R Y a y k l F o M a A h Y 7 v I B r k y o c B z U 1 t n Z Z Y Y M V E Y O J 2 B D l u 9 P / i A 3 r p 6 X z / Y z v o q Y q 9 J S A C m 8 o y E 1 B 1 Z c l F 7 2 K Q T E C Z M j I I K R I C C K X d s 9 J U f a a z x Z 9 N o b L X y w c Z U L X k L t 3 r M t + N 7 C R E E T q r w k U A E C s a / V F d x Z O d i h y Y s E H Q D B e v E c w W u x A p 4 + d c a k 2 o k T H 8 j + / f t M J c S 1 6 S O V Y P 4 0 f K R Y e M + J T I x M 5 N Y B H d 4 4 I U c 0 5 N N f O e k U E M M I 5 F R 1 H z x p 7 H 4 y 7 c k U 1 H E Q u 5 A y U n g y G a H 2 b g + + s T B R s E Y J H 4 q 0 Z 7 T K C S o r E 8 s t p T a 9 x D I I R 6 j c + z C k G T s X M W f V P z g i t z v G 5 N S d c f m h L W 7 n V w F U P s 7 V x Q L Y 3 9 + 3 Y H m c e z S / p Y 6 O A o n 0 0 1 3 j U p 9 l j J h 9 g x f t G O g b L E C o I E C S J M H c t S O Z i 8 O k s r w g 3 + e l E S 2 U 5 v j X Y v 3 j 2 0 Z B h h 9 u P V h 8 l 7 t M a O u I S i R a b C b 0 o i J i r 0 M 7 5 N P j v y x K Z E Q O N Y 9 J Y j x h B 1 u j j u W D 9 r Z 2 c 5 J l / m g h Q J S H j x 5 L X W 2 N v R a r H t s y 9 / f 2 S U d n p + 3 B h w M u E q l N x 0 6 s H s a z H e f c b K T 6 o V 2 f f B 4 J h c H h / Z b 5 V V G 8 6 7 u H o 3 P K 2 U s l / W O N 3 p H J E S C T O K b m I W 3 0 P q 8 x 6 c N r g 9 j P O Z k R A n O 5 X k 9 N J m z + i X h a w 5 / 9 + 8 + z W j w L C a u E U K o m B X N S E I r G A 6 F o H s v + 8 I n n 8 t b 6 M f M A b 7 t / 3 7 q l e J w D q O N m n U M C 0 a A h G k T A C h d u 4 D S 6 e / f u m b m b V b 7 2 O / R 2 2 D g x O D Q i 3 5 y + L h + 8 s 1 s J N f d Y U Q w S j 5 V s t X W 1 t r 8 F D f b K 5 a u y f c e 2 t J M T 2 b e 8 e 6 g o u W F n N h R F l E x b J 6 R 0 A S u e n 7 t y B A q 9 D i I h W Y x I G S Q i 3 5 O L a w s p A v m 0 J 5 Y n F G q d O 0 f X E c p N 5 u p Y e n p C / v w v f x F 8 c e F i V R B q Y F j k W Z 9 W f j S m I a o N N y Y R b Y C u o e Y / L n l Z o B Z 5 W I P J + G 6 u G f d w 0 u F A v 5 s r o v G T z 7 O 2 t z 2 Q k d E R I 1 x M O w c M D q y Z 2 t q y x S Z l L 1 + 7 L R + + f 8 T G T P P h 2 b P n 9 h 3 N z U 1 2 7 T 8 b q J Y l X 6 m K R v w i 8 J b P d s 6 / v J 5 T S b 6 9 7 y a U + Q 5 T z Y L f a 9 f 2 + w M i B d c Q J F 1 C Q Z o w o T T N m A g i c a 1 p M z 4 Y q T y h V D I F B 1 N D r M N H 9 k j r 7 s I 2 S A B t l f q 3 w E N N l c Z W Q b 5 C g g E v 9 R p U 7 n L i c m i B I Z I F t S s c m F u C R G z K / + 5 7 x 2 0 n 1 z o l V M f j D i N C w 9 p 6 c w s C 6 9 Y 3 y p E j h + z 4 U c Y b d B S f f v z e g m Q C N L y w + p M k k 2 p g H O m Z C 5 l A b F 7 r n U O 6 h 4 S + 1 s q c Y k + R y R E t I J N d Q y R P L h f s t a G 0 z 0 + R L U g H 9 Z u K m e C f l l a s e x n t o h B D 5 N T t w p d Q Q M t X 7 j 6 a 0 Q a s q p + q W 8 Q c i k Y D J A 2 o 1 O V C U / W 0 7 F u f + x o j 1 L S H D x / Z 2 M e D 5 / V E w P X o 1 s 3 b t s / f i 8 D 7 T v 1 w R o 4 e O 5 I 2 M c w h b J w b l S 8 + U 4 n r n i I d 0 0 q K P y o 5 f a k 6 o m g w A k E A F / t 8 d w 0 R w q T x 1 4 4 g S C T u m S m c a y 0 X F + O v h 5 R i / E T a 7 2 w 0 I T / 7 + X v a C e W 3 y e d K Q R X 3 E L 0 K O E R x 1 6 d S q A g q Q W O r F C + x l p F M o G s w K l N 5 n K 0 E c V g 0 G I Y n E 2 C S t 6 6 + V u 7 e u W u N b i H w v t K y E t s G 2 o M T P x Z D J p D t V 1 C e p x / E Q x L H E y Q V P E n S r z X t p Q v 1 k p b P 6 z T N / b S Q U v k s H R g l U P u Y h 2 x Y i 4 e 8 a w e F H n K 3 4 R Y A G u q i y Y p K D 0 G l a 1 h O f H U 3 j 1 M D l Q R 9 v Q t P u n I I A Y 2 H k + X t 2 N F 5 Y L 1 8 q A P p H 4 t I W 2 9 + 1 k a P r W v m H m z A Z 0 9 N z 8 q w 8 t V J o 8 D 4 E C p n 0 h G Z k d K o S x t h Q q / x 5 n L L T w Z H s D n 1 Z 6 Q i H x K p t L I 8 R 6 5 D h / Y F T 7 U 6 s C r G U D 6 s q Y + a 6 0 m y N 7 N e z B U 8 l Y L e r r W p L 1 4 + 3 O z O z Y z r r H g v f j a s d o y p O j q 6 g p y 5 w B s d J 1 q k G q g p W 9 x v x r K 3 I 4 N Q n k A n 2 + L 6 t C 5 t J A l C m C B T S o K R h E s n p V A Q p 6 S X D 1 p H G q c I E 6 S p y y A 4 S e V U P g K E 3 f f W r q x t o V D D q p J Q Y P v W M q 2 s o H K C i r F A J V r v S e N a P l I 9 7 o / K U G L h Y m R s w E n u 0 W I k 7 I u l K A a N 0 t K 4 L Q z M l F R Y 9 j g r q r Y 2 t U E J d R l f h A f H i Y y 5 J 0 8 m 5 Y l M K M + s L D V 4 y Z O U Q E F Z J 8 u c e 0 E + c b a Q e o 1 2 f F Z f q d i C k c n F F r S O f / V n P w u e b P U g c v r O o + V r f U u E e + 3 D M q p t w c z o G C m S k 7 7 O Q E F s H g m q Z o X H K a 8 K f A M D + / n A 3 g + s y u V 4 G e / k m g s 4 3 e P 0 6 b M 2 u V t b V 2 / x b R 1 j I c E g X R j 9 Y 0 U L e k J k o r J k V t 4 N F k h C H D w b I A / p 7 9 t K Z H Q i k E 5 G G B f 7 J R a u 4 3 L 5 S b I F + Y 4 g Q R 4 E I c 8 I 4 m I j j b 4 G C c R 9 J m 7 J d x O 4 b s 0 T c X 1 d p f z y V 5 / b 8 6 0 m r D o J B b Z v r d Q K C / V q v p d L B q 0 8 X + k 0 l F c M v m F q A c G D J Q 4 r X q 5 k 4 p k 5 h X B g Y F A + / / w z O X r s q E 3 a V l Z X 2 Q R y J p l A v u u z R o P l T Y 4 0 j i i U G 2 O n k Q l P D o j h S J O U T k G 5 J s s 4 e J / l 2 + t 9 n q u L T F X Q 4 o w 6 S 6 l 7 L s y o 2 v e L f / N T 9 4 C r D K u S U G B T U 6 l V A o X v d W 5 n J f I V 5 C r Q N Y J X T 6 r h B d Q + R 6 i R n J 6 D i d 1 v v z 0 p V T V V s n X r F p v X Q u I W a 1 y u R G I 7 Z j q R T F z q z N P C p 4 / i G r g n h C P W y b Z Y Q A j K z j V 4 U 9 M s L y C B G R A 0 U M a e H J S 7 x i m 1 z e W H r 9 O I w / g 3 W W + Y y X 1 6 Q j 7 8 6 O i y a B a v A q v K K B E O d X U l E i 3 S S r J K C F U U B A v S V p H B e I u g L U b f / G q w k L r F f h A 8 z 4 v A + O j J k y 7 Z v r 1 F V Z 7 U J p l h c E 4 U q m A m e k d y 7 x u R J l N K C M g Z J l V X v 8 i 4 S q c U U c g P 4 o A g c + J w C P K S W g O x 1 U W I T E Y k V z 9 u 3 s k H R 6 a y k p j s 2 N W S t c 5 X Q 4 i c u f v 4 1 X f f r x A X r j z T F u v H U H 6 y l 1 7 d 9 e z E 5 q Z E G j + 7 Y C d C 1 w H a n y X D x z v H p X i e j z x 3 7 o L 5 9 X F i B 6 C R 4 v A a i 8 V N j U M 6 f K e S i V M 9 w v 5 4 m c B I g R d 6 Q 0 O D q l w i t 7 p j 0 j G Q v m R j f k m I F C J y E i k W n Z G a E r b k m p X H f U p I z T N 1 T g P p 1 M R t E E M s i 0 P X G u w 9 R i q X B 4 G 8 d E s S L C B V O r H c B K 7 F 5 q 8 3 K X / z d 3 / u H n W V Y t U T a m R 0 U m 7 c 7 n P e 6 E l i K X k y j R Q E I 5 Q j l u N S i l h L o W K E B / q Z e P D g o R E H l y I I w 2 E C Y H x 8 Q p 5 1 d 6 u 6 N C U t W 1 u C S c z s G B w c s v N 8 e f x H M 3 t l c p 5 h k y O U h l D N K g V c v p E j H C B E + F 7 q G o K Q F x 4 / O Q L p f Y 1 d P q T h 2 h E q K Z k s j X a g s R G J f C e V X O x U P A g 1 o 2 Q i / t W / / Z k 0 N B b O 4 W m L Q e 5 6 Q o G i o j w m 1 Z X F V k n J Y J V K m o o N Q l D J q X G B a y C p h h R q f Y v E c C K i g / r g I g N l Z c 7 r / M m T p 7 Z R C z 5 9 L L / Y t G m D H D 5 y S I 4 e P b o g m W i Q V y 5 f k Q 0 b m 6 2 T q I i 9 e N M U / V X 2 L 0 k I G n d A C i u L 4 P d b n H H P l 1 G 4 r F z 5 E X w Z p p f p n G A k S p d Q 1 I u P G f / O Q C y N N 2 5 s W v V k A p E z 9 1 a 3 h P I 4 f 7 F L e / l I y o R u g / l U 8 D 5 / N G o v r U x y I Z n I Q 3 p Z z K c t X l r x z m w m d I w S g 4 M D S a f Y b J u z L A Q a L u d N 8 R v W r l 0 j 5 5 6 s k f K K a q W L R 5 C i f + C f 7 y j I U j J Y f t B x u G u f T u W l x U l 1 D y I F a X 2 G T H J a b C F F Q A h D 2 o j D N V I p i J N m 8 p C J P B 6 L y l / 9 7 X 9 w z 7 / K o Y T q C G p i d Y N G c O Z 8 h x K C x Y h K I l P 5 I F N A L g i k s S O U i / 2 Y y p N J / 7 j 7 p F E D + W B L 5 4 f i o h l Z P 3 X F D r Z m u T r E Z Y N / 9 t H b u X N H 8 K r c w W / L h K 1 R o u E b U 4 J M h e X w + t A 9 R w x u u j x H j i C t s b 1 L C e A J 5 e a k I I e 7 9 v d M G s 1 C H N I a W x 7 S K E U o k 0 a o e h g 8 P K E 0 t h C o e U a s g F A 6 c J K / + f u / C M p 8 9 S N y 9 j U h F K A h n D 7 7 S H 9 V Q C i T U j 4 O J F S a d I J Q j k w p C R U i F p R y r L L P 5 5 Z P g 9 R l K s 8 D d e a z X R P S 2 9 c n o 8 O j M j Y 2 K i 3 b W n Q c l Z v / H + 5 F b H K J R w Q k 9 A 2 O R u y W Z 9 D o j Q p k W r 7 d T 1 4 T k e f u W T q I X f A E 8 v k B a Y x A / j q V d m Q K Y i O Q v w 4 k E 0 T i 2 q t 2 E C 1 I O w k F i Q J C a d l A K N X 3 5 L / + t / + k 0 r r w d o B d L F 4 r Q o H u Z 8 N y 5 3 6 P E c m s f U o s 5 n L C l r + 5 p E o n l C O V X u v n u b R r z G G C u R z F 3 E Q S j Z X T c n A R x 8 i w x H 1 4 a F h 2 7 d p p J n K s e q z u 5 a C 1 r + + V a E O G B L w y I A Q p S J E k k 7 t v O Z Z 2 c S p k q n y Q I 5 Q 2 s m S Q C 9 L 4 2 A I S y h G I P O a g L I Z M J q U C Y g W E 8 h L K J J O N n S b k 0 8 9 P y I 6 d q e U s r w N e O 0 K B 3 t 4 R + f F W t 3 I C 6 e Q l l A v J s Z T F A a E g k a U h U 4 h Y k M S n N R i S + c F l K h F C 6 u K D l o S U L b C 8 3 I M G 7 M G + e 9 e u / W j L 6 D m 6 B u M F Q D J Z o 3 d s U X g S p N J c + P v u n r 8 O 0 h Y c Y V y e S 1 v w 0 s i I 4 + 8 5 A l k 6 I J O L 5 6 p 6 G C f M v 9 K P m S C R J 1 S g 7 p l V T 8 P P / 9 W n s q V l I w / + W i F y 9 v 7 r R y j w 7 N m Q 3 L y d I l W 2 u S k f Q x Y b T 0 E W v T b S + M A / j X 0 e Z L E I 0 t h / u 3 D 3 X c L + + g h 8 v D 0 h 0 Q V W x t o d G n g A G j c N l M A 8 F a 8 4 8 y A u Q w k + l I Z u r 7 L X W Y p Y g / 8 c I w d X P q 0 h n A 8 B f H 6 K U E G c v O e J R B 5 k Q W K h x p E X I h R E 0 u s k o Q I C G a F C k s k m 3 F X l Q x X + + L P 3 p H V P / m P J 1 Q A l V K e r l d c Q 5 8 + 3 y c j Y l C M V Z D J i O S I 5 1 S + I I V N A r E z V z 1 / r H 8 e R I N 8 l i X 3 a / l r a 4 F 8 f 4 N M F 9 m 3 Q N s t f S 4 P w 9 b h q j C f b G H f p t f 3 n j / 0 N 4 o z 8 I F i O p U l 6 k o R D u t q H V O I 6 T R p Z 7 F 7 r p J I j k k u n J J Q F J V S Y R G 7 8 h F S C U G 7 y F j K x h + C / / n e r z 4 s 8 V 0 T O v c a E A q d P 3 5 H R x E y K V E a s l I Q i G H H m E M u H M K G 4 1 g 8 N 0 i 5 2 1 x a F 0 g 4 u v b 5 q W v Y u s F x e 2 z F / L Q 3 8 9 e 3 u Y v O C 0 C Z t t 1 0 2 f 2 n k 7 j W Q w V L E G u y f T 4 e C f 2 0 y K B l c O i O G J F m I R N o R x 6 W d R C I P a Z Q a O 5 l E s n Q g m Q J C 8 b r P P v 9 Q d r U W / k Y r L 4 P X n l C g s 6 t P 1 b 8 n S p a A U E m D B W l H p P k l l Y v 1 T 3 A d k M d i r u 0 q + O / u B Z n + y r C 9 Y U o 2 1 6 X P + i J 9 x q c i U l o 8 K y V 2 T h N e 4 B H p H S u S d l u B C z G M C h Y H K Y 1 o 7 J Y K 4 u D a / v u 0 i 5 N p y w 9 I Q z C S B O k w g Y w 4 w T 0 I Y / d c S E q j Z F p j y B N I J h 8 7 a e T n n F j G P i 2 f f H Z C 1 b z C 3 v V 1 K R A 5 1 / b 6 E w r 0 9 A z K p c v e p I 6 E 8 u Q K S K U x J E m X W J 5 E I V L x z 9 L 8 d 3 n A 8 l y C 3 A A + z 0 W 4 E W K g S N t w M l n 6 q W r Q t s x f S 3 P h U j R 4 F 7 v / / E n l G Q G S e S 5 Y 2 t 8 L 5 y U J F K Q 1 9 l I o k 1 B J I p F v z r R u r O R U v E A y 2 T W S C U I 5 4 4 N J K p V M / N J f / O p z 2 b j J b X f 2 u k M J 1 W V V 8 i a g + 2 m f X L 7 6 K C A T J A o s g B D G x 4 G k 4 j 7 k 8 M Y K I 4 q l 9 Y O M N F y 7 f J A k l O W 7 O A y X F c 6 j c d v / D I T z f d p d a S t 3 K Y u D e 5 q 2 V x D b f 5 9 2 s Q 9 2 x x P F g k 9 D m s B E b m l P q C A O X x u J g h C k w 6 p e S s 2 D U J N a d h H 5 F / / y E 2 n Z v p m n f i P w R h E K M P v / x R e X 9 J c r a c x I w d j K j a e M T K S T x A p I R D o g U I p c Q T p M I P t v F / Y a i 0 J / f Z S G Z O m 7 R O r S X 2 s c Z C a J Y d e O G F y 4 S + J Q X i i k r i F G R t r I k s 0 Y k U E k H 4 c J 5 Y m k 4 y N T + T R t a p 4 G T P 5 / + / d / q W W 8 6 t 1 F 8 0 L k / B t G K I 8 v v r h o E 6 W Z h E o S K y A S v a x X + b i G F X O I x Q d y b Z F n D f e C Z C a T u J y 3 1 G n s Q Z I X 2 f 8 g A w I k 4 + C e v Z j 3 u O D v p V 0 n g y O P h Y B I 6 S Q K J J W R J p U P c R z B I J A n l F P 1 P J H M o q c x + 0 R U V l b I X / / t f 7 R H f t M Q O d / + Z h I K n D l 9 U 5 7 3 j m j D h z x + P J W S V O S b a h g i F P R J I 5 O x x u d Z y n 0 4 9 1 z K 0 j l D G 7 l F / q / 9 d 7 G l k r E l X A w x f B 7 p U L D X M l 6 y O E U i J L V m O A K R Z 4 Q h 7 Y i T v L b Y k 8 h L J M 0 z E r n g V b 2 I f s e 2 b V v k 5 7 / 8 1 J 7 t z Y P I / w e h 6 + a x I D E m 2 w 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 G u i d = " c b 7 d e d f 7 - d 4 a 4 - 4 0 4 e - b 6 f e - 9 0 d 8 e c 6 4 5 f d d "   R e v = " 1 "   R e v G u i d = " d 1 5 d 5 5 7 d - a 2 3 2 - 4 a a 1 - 9 4 d 5 - 3 f 9 4 4 6 e 2 8 2 1 e " 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T o u r   1 "   I d = " { 6 F 2 C 5 2 3 2 - 7 6 1 8 - 4 8 5 8 - A D 4 5 - 7 0 0 1 C 7 D 4 8 D D B } "   T o u r I d = " d 5 f b d a 7 1 - 3 e 1 e - 4 c e 2 - 9 4 6 c - 3 0 5 5 8 3 4 4 c 8 3 9 "   X m l V e r = " 5 "   M i n X m l V e r = " 3 " > < D e s c r i p t i o n > S o m e   d e s c r i p t i o n   f o r   t h e   t o u r   g o e s   h e r e < / D e s c r i p t i o n > < I m a g e > i V B O R w 0 K G g o A A A A N S U h E U g A A A N Q A A A B 1 C A Y A A A A 2 n s 9 T A A A A A X N S R 0 I A r s 4 c 6 Q A A A A R n Q U 1 B A A C x j w v 8 Y Q U A A A A J c E h Z c w A A B C M A A A Q j A S a y m p I A A D + 2 S U R B V H h e 7 Z 0 H d 1 z J l d 9 v o 9 G N H A m C B B j B B O Y Z k k N y A k e T N J b s I 9 n y O p z 1 7 v G u v X u 8 a x / 7 Q + x n 8 R e w z / G u t J J m p E m c Y c 4 c Z g I M A E i Q y L E R f X + 3 X n W / b j T A b h A E G q T + Z K H q 1 e v w u q r + d W / d u l U V + a e T 5 2 b l T 5 D i 0 h q J V u y Q i Y l p m Z 6 e l p m Z G Z m d n U 2 G T 3 c k N J 6 S q a k p O d U W k w k p D d 7 p c G z L h J x u j w V X I u u q Z 2 R j 7 b T U l c 3 Y 9 Z R G d 5 / H 5 H F / V P a u n 5 T y m V 7 9 n i l Z s 2 a N n H s U l 5 b 6 K b n Y E b f X b q i Z 0 u t p i R S J R P Q 6 H n 2 5 K h o d H Z X B w U F N R a S 3 t 9 e + s 7 + / X y Y q d 8 n T k V K J R C L 2 L C 3 F N 6 W 2 p k a q q 6 u k p K T E y i A a j W q Z T N j v r q i o k K K i I n s 9 M f d i 8 b h c v P N I u p 7 3 u S 9 7 w / E n Q i m q m o 5 o o 5 u 1 R g O Z l D k S L 5 6 V v e s m l B C O Y J C K R n R Z G / 3 z E W 3 p A S i 8 o 5 s m p X 9 c 5 M 6 z F K H C + G h 7 Q r 6 + V x J c K b k m x u U j J W h Z q c v r H y s y U n m s q Z y W Q 8 2 T w V V 2 j E 5 G p D y W e 9 V B q i u X r 0 p 5 e Z n s P 7 D f f o v H H + 6 U y k z w U Z + 3 J q w c e G 3 / 7 F r 5 6 F C T P O t + J k 3 N T X Z / Y i K h R C q W W C x m x I J U Q 5 N x q a u M y W 9 P X b T X v M l Q Q p 1 / o w l V s u a w S S U a U V F k V k 6 0 j E l U Y w g E f P z d / R I Z n 0 J e O P j 8 a N G s f N A y I d + E C B M G 7 2 i s m p a n Q 1 G X E Y B 8 p F r v a J F 9 b 0 I / u 7 2 3 2 N 1 U 7 F k 3 q Z J K y b 0 E g L B l S r 5 b P 1 6 R L V s 2 y / X r P 0 p z c 7 O S K i L x m o 1 y 7 W l 5 8 E q R 8 v i s v L 8 1 Y W Q J Y 3 h 4 2 C Q V 0 g 3 0 9 P R I Q 0 N D U m I V F x d L c S w u v z l 1 1 e 6 / q Y j 8 0 / d v J q F K K t f L d L R Z J i c n T b V B C m 2 W q 1 J Z W S l N T e v t N Z C G h v 6 t k i m q 7 a s s N i N D i f S G l o n K + I z s a 5 o y N e 1 R X 7 G 0 9 6 U T K Y w P W s a l V D n 0 p U o I o O 0 7 K S n A 5 r o p 2 b 5 m S k k r M j k d k a H x i N R V z B g Z P S Y 0 H 2 6 P D T u V K 6 a N O h Y r t k Y + P D y i v 2 1 a E g l U t m n 9 b R A n I m V V 9 U Y w g O Q 6 + a g u j U C k P t u l I p d 0 B r E g F d I J I g 0 M D k u F S j z U x d 7 e P l m / f p 2 U l l X I r c f d 8 q i 7 J 3 j H m 4 X I r 9 9 A Q l U 0 v i 1 j 2 j g 9 m S D O C W 3 c 4 y P 9 O n 6 o T k o f 8 M V t 1 9 j D e W G U a s N s r J y R h x n E q S 6 d l U H 9 j j C K V J r N z K T n L Y S 4 f q Q K z z l A i k z r m A y y g 8 R Q t 2 w r 7 5 Q 9 e 3 b b N c 9 K o N F f u n R Z t m 7 d I r W 1 t Z Y 3 M D C g J C m S K v 2 d E N h j U K X Y m Z D a u a 4 i I Y 3 R J / L s e Y + U l 5 X K 9 h 3 b g z v u 8 7 t V D Y R A F E t b 2 3 3 p 6 + u X 3 a 2 7 l V A q y c c T U r e 2 U f 5 w 7 n r w j j c H b x y h S h s O a 4 W n D A + E n 2 w b l 9 7 n T 2 T d O h q I K w 6 M C F / d T S d T T e m M F K u 0 2 N Y w J e X R h K k 9 6 9 e v l 9 s 6 d s o k V L 7 Y V D u t n z 0 r Y 0 q S J 4 M L f 9 a H O i Z D Y n 5 1 1 6 m Z s 7 M z 8 v G 2 E Z M c m e j s 7 L T f x V j H Y 3 R 0 R G 7 e v C N v v 3 3 Q S B f G 4 H i R D K o U 5 n d W x / V 3 l j j W o R J 3 d H T J 5 s 0 b k + + h Q y L w v T d u 3 D J p W F 5 e I f v 3 7 z V J V l Z R I V + e v 5 k s v z c B S q g L b 8 i v 1 f F C / d u q / j j D g 5 d M x z c n 5 F n X f d m 6 Z U v w O p E f 2 u M y M l F k 9 7 e t U V W w b t I a W B j t 7 Q + s 5 w d j k x E 5 2 Z Z 9 D L U c W F M + J b H + K 7 J D p U h p Y O g A j H t u 3 r y l x H n L x j j T W t M Q E Z w + f U Y O H z 6 U l Y Q L g b J 7 8 u S p q c W e p E N D w 1 K m U g x Q Z s + e P Z e q q i q p q C i T m p p a + f 2 5 m y p R n b X z d U f k 1 z + 8 / o Q q L q m Q S N k u 7 T X T y a S j D 2 m O d 0 r r 5 j o z D l z r i t m Y h D E L x o l M E n m M j Y 3 Z 2 I M B + v n H c e n T 9 6 4 U E o l R W T 9 x S R t 4 s z Q 3 r z e J A d n H x 8 d k 1 6 5 d Z v 7 2 o E 1 7 g X T r 1 m 1 p 2 d Y i 8 T w J 5 Y F 0 5 v d T l m 1 t 7 a b + Q a S G h j V G Z K Q i Z P X h 7 O 2 H 0 j M w H L z 7 9 c W b Q a i a Q 0 q m S S M T R P I B + B g k x k f k Z / u K j F D z I Z F I G K E Y k 3 j 8 n 5 N P p G r t 1 u B q Y T D G x 4 y O e g d + a C 9 R a R g a z O Q J r I x P z v 5 v e e e d I y o p h s y K V 1 9 f L 6 d + O C X H j h 9 L U / U y 0 d b W Z i p r W V l Z k J M f r l 6 5 a g a P I + 8 c T q q B 3 o j x + H G H p T d t 2 u g s g B q + u X p X x r V T e 5 0 R + c 1 r T K h o v F J m S 5 m s d c Y H A g g T 6 t O d 4 8 n B O e p R a + s u d z E P I O X Z s + f l 2 L F 3 r B F 1 d T 1 R K R C 3 R u z B J 3 8 Z G D M y g f U s G 3 3 o 5 U s q G 6 S o p M Y I 9 q C v O G n x o 4 2 2 r p 2 U u n K s j E X S 1 l N s a m Z i I i F r x i / K U H + f f P T R h 2 Z w 6 O z s U u n Q a K o W T / L 0 6 V M + Q T Z s a M 5 K L i x 0 T n 1 t 0 f v 5 S d r z 5 y / I k S O H k y Q K g 6 z n z 3 v 0 N 8 z K u s b G J K k u 3 H k k v U O j w a t e P y i h L r 6 W h C q K x i R S u S + r Z P J k + m l g G g a Q b W R k x M z m L w K S Y E Z b O 4 1 1 1 6 6 d Q W 4 6 + I r + s a j c 7 C 5 O S i C I C 4 G z 4 e q V a 9 K 6 e 5 f E 4 y l L 2 4 v A 7 z h 5 8 n u T E p 9 8 8 p E R / P n z 5 / Z b G r U R h 4 E V b n B w Q D Z v 3 j y H A B g c + C 0 b N m w I c n I D 5 T o + P m 4 e F N l I x e e i 7 v F c p E t L S y 1 9 + u Z D G R 5 L B K 9 6 v V B k 3 e V r F o p L y t L I R A M L k 2 l 9 9 X S S T F y j x m E N o 8 J z A c Q b 0 X H C p k 2 b g p y 5 o H 3 V l U / L e 1 s T 9 l 0 f b k v M S y a e Y W B w M G c y X d W x H q A R 7 9 2 7 R x u t m 3 e 6 d + + + e T X U 1 N T Y / T D q 6 m r t e e / f b 1 N y p b s J I b l K S 8 u s o 8 B w k S t 4 H 2 N J 4 M s 2 D M q J c q X 8 I R 5 p y v r o r o 1 S X a 5 j u 4 x 6 e x 3 C y o 2 m X y X K W p N q n q 9 k X + G H N 0 z I / v U p t x 4 a I Q 2 D 3 h m V J B c w z 1 K / p j 5 p 2 c o F J c X z t 1 T I g E s Q k 6 + 5 4 E D T p J x 6 4 I w N d X X 1 Z q 1 7 8 u S J G Q b 2 K M H C h o g w k A 7 b t 2 + T c p U o l y 9 f M T J g x O h 4 / N j G h S f v z s o f b p c k 5 9 5 y w d q 1 a 6 0 M p 6 Z c m Y Z J h b Q v L 3 d e G J S x l 5 o Q 7 d D 2 5 q x S b b X D h g + v U 4 j X v a 1 k S r f m + b B P G 2 J 9 R W o c 9 b S 7 2 x p Y t r H F Q o j H n R q z l K A D y G c M c 7 B 5 Q u 4 9 L 9 a x V l R V L r w 7 m k z 1 y g U l K g n f e u u g E q / U y q m 0 r M z K Y + + 6 6 W Q j 9 9 4 b L w K v 2 7 a t R X 7 8 8 W a Q 4 8 o W Z 9 z T p 8 / K w w e P 7 B q S P 1 b i 8 v l P V Y o S n 9 i z 2 X r 0 z D p c z e G 1 k l A l a 5 h n c p O 2 R Z F 0 M l W V z E h T l Z M A E O 3 h w 0 f S q L 3 r Y o A F K 5 + x z o v A 8 + F 0 m k + P j W M s D r J 4 s N O o H 4 T 8 A H M F B E b N x S c P a 1 x j f Z k U T Q / Z P X 0 k + c O d 7 J I u j M 9 U j e W 5 e 3 p 6 T W X 0 w H L 4 7 r v H 5 M D B / X b N b 8 R / k L H i Z v 0 u X s v 7 3 m 3 d a P d f F y i h M j m 2 O k N V 0 1 u q i s 3 Y 4 B f C o D 1 5 M o H j W y Y s f f v 2 H R t D b N 4 8 / / h n I f A Z a 1 T d W 2 r o I + c N V D 9 + P b i j 0 o q 5 t J c B 5 P p k d 0 z W V g Q d z 2 z E y M r c 3 I u A U Y S 5 K a T Q g w c P p K O j 0 6 y O Y V B 2 W 1 u 2 W O w 7 J C T 9 k R 3 N m k q v z 9 U a X g u j R F l t k / Z 4 b v l F W M 3 z O N G S M P M 2 a t X O n T v S T N z 5 g n V E 9 O h L C Z 4 V 0 / t i g O r n c e F x 3 H z 8 X g Y I y b c 2 T M o 7 G 5 0 V j m L E k / 6 b e 6 U 2 H e A R K t 4 k t m 7 d a r 8 F 4 w f z Y d 5 / M I y I E o h x G 2 p 2 f z 9 + h R G J q 6 R s r l d 1 N a N e V 2 N Y 9 S o f j p 6 J m U a t p L l k I s b C N j b c a 6 4 y j H 1 e B l i o H u i Y I J s V 7 W X A c 1 d W 5 j b + y c T a y h m J h W r x j 4 H / 4 c u i t n x W Y j q 0 9 G N O n H S Z W 8 N g 4 e I S u d g 5 t z w h 0 4 P 2 B 8 F V F s z O a M f m t A U W M m J M I b 2 x v k r V d F r l 6 s a q N 0 r E a g 8 k y e Q J F Y s 6 U h 1 r 6 p N n z 5 + b K w z X L w s G 1 r 4 x L C V 4 7 l w N C t m A a Z 6 y 8 G D 9 0 1 L g Y F P C x m r e q 8 O D q 8 j k o D z p n Z w j E f k t W E H d C m E H y o v w 7 N k z u X 7 t R t I I R B 4 u S q i K S K p D W 9 f O q d / V F l b 1 G K q i c Z 9 K D b e W i c q h g 2 M 5 h c y 6 e a b q q j K z a G G m R V V b C j Q 1 r Z N z Z 8 + b Y W K p Y E a U P K y G 0 z O R p C c 8 Y H X x 1 v q U S w + r f 5 E i 4 b V V i 0 G d S q m K y Q 5 J 9 D 8 M c h z o s N 5 t m Z J o z 3 m T i E i t G 9 3 O e w N i 1 N R W 2 z K Y T G B C x 0 j B + C n c K S H x e d + M l s P B T a j T c + t 6 t Y T o f / 6 7 / / E P W f I L P h S X V s r 4 V P 2 c c d O k q i a f 7 J w w K x K u R I x N 8 A 5 4 9 O i x z T P l O n k 7 H 6 j 8 5 u Y m c y 7 V b z S V E 1 W S Z 6 B X P n f u g k q b c p N m u Z K E S U + k a H 1 9 X Z C T H U g D f r 5 f Y o g r k s f N K 2 d k s m x z c O X Q P R y 1 Z S E v g 5 r q C t m y t k T u t H f J i d 1 l 0 j M S l T 2 N k 9 p x q e o 2 O i C j M Q w K I k P j R f K o v 1 j a e m P y 6 P m E d I / X y P 0 e L R f l D d b I q t J Z c 8 T t 7 u 4 2 T / Q w q B c 6 F e o S y + O I 6 p c T e h 2 u 7 9 U S I r 8 9 c / k l + 7 G V Q X H N Q W 2 I b r 7 J S y j w 2 c 4 x 8 0 3 D D O w b 9 I M H D y 0 N y T Z u 3 J C 1 9 8 w V T I b e v X N P d u 7 a Y b 3 q 6 O i Y 3 L 1 7 V x t L X F q 2 b b X P 5 n v w S K i p q T Z T 8 X w T r R 5 I T 1 y D G F P Q u P g t u D Y 5 5 c r B / 7 6 u o W J p q m L z l I h M z x a p t C i S y 5 c v y e H D h 2 U 8 M S l n O y s l G i s z o o M j G y f S i L d Y 8 L t R n 5 u b m s y d a G x s 1 H z 1 G D P d f V 4 s D 0 O + h 9 l Q r 8 9 w W J 8 F M B H M U h N A G X r Q s e A 6 V a 2 d 1 v W u l M q 4 m r A q C V V a u 1 V G x i v m S K d P d o z Z o N D 1 d K n J W h x G k S q 8 5 u a N m 9 K 8 o T l v w w K k v X L 1 m m z Z v C m r l R D S I m H C v e / I y K j 5 y C F 9 m E C e b 5 z E G G J s T F V U J Z T v B G h o 4 c Y W B r + D 5 6 H j g H g t g S n a h 1 M d 9 R I v c Z L 4 7 e Y J a a h 8 e U K B i c l J G V I p D J E G B g Z N / Q 2 7 X 7 E m D L V v P h T r r e b Y A 6 m I O a l J 5 w b 8 b + U 3 M R 6 m Q x p T D f b x Y H Z X r U J G 5 H d n r q w 6 Q k n l A T O B U w G e U L V l M 9 o b J 2 z C l j k m 8 g A x Z l o / 7 8 H r U d d Y t 4 P b T C 5 A T a E B Q Y r 5 1 D h I i 6 q X j a j O j 6 1 L V c I h 2 b a 9 R a o q K 9 P I w m C 9 q K h Y 1 q x Z W O X L F e z M 9 C z Y m Y k 1 X R / v e D U N 8 4 5 K 6 m 0 q l c O d F 3 6 G m R v S h M G G N B 9 s H r R 6 C S 8 b o T z I o 0 4 x / F z V z m u 2 b v V N + m Z v H Q W M 0 o a 5 V j 0 A m T B r u 3 0 O U n 1 E V 1 d X k k w A Q r D 3 A o 3 b L W 2 Y H 1 T s q V O n z S e N + a v 5 y A Q w e z N O C 3 + 3 B + M 2 3 H P 2 7 d s j w 0 P D 8 s 3 X 3 5 p U 4 v l R 9 Q g 4 u C 4 V y u K p Z 2 A p P 5 v M Z H m s l 0 Z V V Y W V U R i 7 1 i 6 8 / R m T x d e e V 8 m E p H Z a A p S b l 1 S U 8 7 5 9 e 2 V d b O H P K k S s u o l d 9 s / z k s n j U 1 X 1 q B B 6 S v T 7 M F B P s o E G P j Q 0 Y h b A b E D t Q K o c P 3 4 s 6 e C 5 E F D n x l V t C 0 u e T P B s q J 4 f n H j f f s M P P 5 w 2 r w I m Q V H 3 l g p r A k 8 H D z Z z w e M B c i 0 l k L y Z D s X f t b 3 Y 6 N O n 0 n P c d m t K Z z n X k I n A G N D q J q P + C z 2 s K g k V r z t g D Z G C 9 2 F D 9 Z Q W v t u M J L N y u b 8 l t F d E G D R 8 F t 2 x K x D E 4 X M B 7 0 G q 0 f O y Z 8 R C B A m D y k e d y w U 8 J 5 7 X B w / u l / q 6 u h c a L f L F m n m M E G F T + 2 J B + a B C e z U 4 L L U h b a 6 4 G k w K Y 5 X N J L q T V E w S b 5 B 1 I W m 7 G q C l E V C r w E M k E t U e 0 U k n K t V j Y 0 V f Y B 5 H r U k v f F R A L G 3 z g e U X 7 7 3 3 r g w P D 6 l E G j b H T W e d q 0 1 u 6 J g r 3 B g q v 8 l Z j C c l o U 1 V l h K M m 5 g v C k t y 0 J a H E y 3 l x / o q L G + U y 4 U L F + W b b 7 7 T s d N d l b Z x 2 b 9 / X 9 r 4 C Q f k j C q Y F 7 z u q 3 u l R q j O 0 C 5 P 1 K F X + 4 j Z 0 U l r X + + s j r B q P C W K a / b O k U 4 V o 2 7 W f f f u 1 q z + d f S i L w I V V 1 1 d Y y 4 w u / e 0 u v V C 5 f n v s Y D 1 K 1 8 P d B p 7 u E E u J W a n J 2 V r 8 W 1 z u w q D J R / M C w H f A f k 4 D E h 0 5 f I 1 M 9 w z B k R V P X B g v 3 V Q j E F Z s B h + d h x z x x e w 8 G U D D s x Y B m 9 3 p 9 R 0 p x G 4 s R S h t r p S o k P d c 9 p D o Y Z V M 4 Z K J F L S y T e A d Z u 2 J y 1 F 2 R o F L j C 5 A E P G h P b G m e O v X M F 3 j + l 4 w j W G 3 M H 7 M t X U p c D D h w 9 t 3 w v m x D 4 9 M H d s 9 r 0 2 Y s Z V F y 5 c M g P J 1 x q + + O I P c v b c O b M 4 j o w M y 4 0 b N + X I O 4 d U N V 1 r R h l I R f n Q e d 2 / f z / 4 J A f m n z j o I B e v 9 G z I r D u K 0 R O K 0 D b S m N Y W C j m s i j F U r H b / H D K B r X X p g + 9 M 5 C p p r G E v k k w A D w n G Y / k C i 1 + + J M w F e N Y f O X J I p U i d q m E 6 0 M / y F d / c L Z L J i U k 5 d v y o f P z x T + S n P / 1 U D h 8 6 J B V K n v b 2 R 7 J 3 7 9 6 0 8 Z E H x I p q J 8 D 6 L Z b L J 5 R E H D a Q w Y m 8 8 f W 9 u d L d E 2 p j Q 5 l M j y 2 x R e U V Y V U Q C s t s 2 E Q O S P u 2 G M 7 3 4 P W Z 4 y B 2 D O o Y m K t i Y Y B Y 7 B o n t i R + + r R b t m 3 b F u T k B o 6 V S e j 3 R o u W V u V j 3 M N v D x s 6 t t R l 2 7 o r K q 1 K m r A r F i p c u U p 8 z P s L l U d D 0 x b 5 9 f k B + a M S 6 d t 5 D k n I F x P B t t I e n k w E t q T u G l 7 c V m f L j Y I 3 S p T W 7 0 n O O 0 E c H 3 B l W Q g 0 W N + o c I u B c g y a C Z l w E 7 3 5 r 3 F i A R 1 e E O x 8 R M X n C l y N W A v E B H T F I p d t z A d c h L w H A k Y P s L 1 h S t Y F q 5 U 9 W J d U V r 4 4 U / 2 p 9 l K p X J P u N 7 g U u N / j 1 F 9 f l p 5 Q Z V q N s 7 P a F j T 4 d l G o w Z a g F H I Y G 4 8 m S R T G j r W T J l k y 8 z 1 8 p X T 0 R + 0 U C 3 f l N v F n b Q + N G v N 4 2 / 1 2 a 9 j 5 G g f 4 b v Z R a G n J b Y N L D 8 z r 1 6 5 d t 7 k n x n / 5 E D E X 4 H G B G x N j o a + / + l Z O n v x B L l 6 8 L K X D N + S 9 D b 1 S G e p Q r g S 7 J + U C 1 L v n w 0 V L Y n q f D / d 7 X B 2 k y g R C O c d b E r e f R u 2 6 o M M X 5 6 9 l b 5 E F g G h J j Y z N N C V 9 9 g h g c m J M N s u P p j K x b z e k 4 h 7 m c 3 b v Y b x V H C 2 W X Q f e S U o k 8 n D K Z K K 3 S N W s H T t a z O 8 O o 8 B i L G 1 3 7 9 6 T + s Y N U l + d X w N j a f i Y S p E d O 3 c E O U s L l v f z G 6 u q K p P G B M q H M n z 0 6 J H 0 q W Q s 3 X B c n o 3 E r Q G w t Z l G 8 y K h Q o 4 d l j h O Z z n w 8 f a E 4 D R C f T L f x X O f v F c k Q 6 O T M j M 9 I S 2 N U z L r N 2 g v Q B Q 2 o a r 3 a Y 8 + d 2 + 9 T W X d 0 r q p 2 l y H i o t j 5 s Z D P i Z v e j c / m B 6 d i N j R L 6 h B b W 0 P p L V 1 p 5 w 5 e 1 H e f + + o 3 f f g s 5 E c b O O F P 1 6 m + Z v P t m X b S j 5 E O t L p 3 P m r O n B v l b r a / N S m K 1 e u q Y q 4 I 2 3 s s p R g I 3 8 O D A h v F R 0 G h O t 4 3 C n r W / b K p U 4 d L 6 2 f l K b q d H W Q 8 c w j l e z 5 z F k t F V j M + L E d v 0 q Z u y N Y r 3 W I P O 7 T T n V q U s q i k 7 K u s X A J F f 2 r v / + f / 6 C 8 0 m T h h a l I Q 5 J M Y R z b 5 i Q K x G G + B D e i 8 G l 6 4 E J H 3 N Y C 9 f X 1 G q F 4 D f c T 4 2 O 2 j s m 7 E 0 G U s 2 f P W Q M f Y S n G n b s m s Z i o R d p x y t + F 8 x f 1 f e N y Q 1 W 8 9 v Z 2 y + e 8 p C + / / F J m S h u l s S 6 3 A T N q 5 l N t 8 P V r 1 u j 4 L r 8 5 q 0 z 4 z i W s M t K x / P j j D V N D 5 z P H o 2 b G 4 j H p f H h P S i t q p a s 3 I V v W u t d e 7 o z J t a 6 4 b Q O 9 V K t + 8 w W + f h t r 3 C F z T O o S r n S o 2 k + H q m F i c l r q a n i 2 9 L Z S K E E l 1 P W C l F B l 9 S 0 y M B R P U / d o Q I y H d j a k N l X E n y z s t Q w 4 D Y M 1 Q J c u X b F 1 U W G L F V Y w V t u y T o m e n F 1 6 W I 7 h v R z 8 y l 5 2 U s U 0 j A k a M v o 5 K p 6 H x s r z / P N v f i d 1 9 X V y / P j R p F R c C L y H y W b 8 1 N h / f L H o V S n T q + T B u s g h A R h f M I 7 c u n V H 9 h / Y Z 6 u U 8 f j O N E S E g Q 8 h 4 8 f i 9 U d k P L q 4 T W c w x 8 P n l 9 0 Y J h M x l V I f b n O q O + X 9 5 c 2 o d n w T M q 0 S a n p q Q l r X q e T K c x J 9 u V C w R o n J 6 b I k i Q g e / T 3 P 5 M s v / m A + e I 5 s q X t + G 2 H b V H 9 o y D z E M 8 2 / N D 7 W L e F G w 5 g L f 7 S w y x C q E g G y M T H K 4 Q H h C V / f 8 0 O g 9 z 9 4 1 / o l J F Y u 4 D 1 8 V 0 d H h x I 7 3 U s 7 H / C d S F 0 6 E / 9 s e L q j 0 k I m U M J W A P O A 9 2 H u f + / E h 9 I 7 l t / 4 E X c m D 4 p + q c k E J m f 4 h Q G 0 M Z h v o m 8 Y + u t v d a U u C y 2 s j F z P A T p M m U M m U D H T L Y e O H L J 1 R 5 i t O T 2 C c Q M E 8 m N V P C R Y F 8 V 4 K B t o 2 B A L D 2 9 v Y s 4 X u C q x w K + 0 z H k Q 5 A L I S 8 P H Z O 6 3 L l 4 M U P N w l y o v K z e V F Y n F 5 4 b n n m p L 5 2 / p d E J 0 R m 3 3 7 k j N 8 P k 5 Z e x B A w G c F 8 y x p 8 c 2 J 2 R P Y 7 Y 5 r a V H x 4 D r u H i E v U 2 U V f A w + l C h P r T g o I T i Q Q s r F B W X K 1 F S 0 i l M r N G x c Z n R e / i S Y T z w x H n S k z r M C 8 n D J v o A 6 Q H Z G F + 0 t 7 X b G A P J x 3 7 g q I q L s f C h i q B u s Z 0 x k i w X a c P z I 1 V Z 4 X r 4 8 N u 2 O I 8 8 n o X V v r / 9 7 e + N a G F g J O E 1 m M D 9 q R p 0 I l e u X L V t 0 V i G f 1 7 H d 9 e v / W j L T H J 1 Y 8 K D x J 1 q G J U D + / f K i W 0 T p r 6 V 6 N u P b Z 6 Q v e s m N S 9 h u 8 K y 2 c 1 P t i d s / z + m H B q C b c V e N T h m 1 S P l 6 e E S t I T x B H 9 T b a Z Q Q v S v z S h R W I j V 7 F Q i p C Z z w 5 g p 3 y A z / f d s 7 o g e m W U Q x M + e d J p n B A S i o W A S Z z x 0 X 8 c J f E Y 0 W i w D g 0 N G A M Z P 9 P I 0 T t 6 b r 1 M r h K V B E 3 P S e n 8 / J 6 C v t 8 / M B n 7 H z V u 3 3 W F o d X X 6 D K V m V e T 1 P C 9 W w 9 b W V r l 6 9 a o 9 K 8 + N e X 0 8 M S 4 / f H 9 K y n Q 8 x / m 1 P 9 6 4 a Z Z N x k 1 8 B o Y V p G O 3 5 k G u X M Z x H r y P M r p y + a p s 2 d Q k 2 x t m z K O C Q w 3 Y U G W + 0 x v 7 x o q k 6 w V n A C 8 F q P a y 2 J S U x 9 z 4 + f 7 z I j N K U A 6 z G o a H J 6 W + N j f N Y D l R k M 6 x X t 3 L h v H R I X O N y Q S r X n H o x O E T R 1 U n m Y b l g A 7 S a c g 4 e S Y S Y 9 r T 9 1 o F I W W w 5 O V y H l Q Y E A G J x z g E U n P w G t I u s z H z + Z i o M X q c O X N W G t c 2 p O 2 l D o n 4 s b d v 3 z U y s u L 3 4 M E D J n l Z V s L m L 5 s 2 b r S D 1 H b s 3 G 6 7 s h 4 / d l T e f f d 4 m h G G + S b U z s V I W k i 1 T y X U 9 e s / 2 n 4 R u W A 5 5 q O c R J q V 6 1 2 p j s 5 / q 4 v d / h N 2 U W D B n r 3 Q g q r 3 R i g f w o i W V J t X M 7 3 4 Z e 1 d P d g j A i P E e + 8 d l 1 h x z M Y U 7 E 4 U B v t Q Y J C g M l A V W 3 e 3 B n d y A 8 + C 1 Q 9 1 k t M u e n v 7 b S y V T T I 8 U i J h e a u s r D L 1 a o 5 r k / 6 s s 2 f O y Y Y N T c m x D x I D Q w i b P x 4 9 e s R I g h H D k w W V L q z W I W H Z C K Y i h x X F 8 4 G x 6 G b t c E 5 + 9 7 2 p j j j 6 z t e Z g R t P X 7 1 U s D G S B i I / X q o p w z B B y v 4 4 Y 4 g + Z 7 j d F E L I X U d Y J k R j 5 S Z B 5 g O V 3 T 0 w Y + M W 1 u b 4 y q d R 0 + P S + D C V 4 1 / X u H 6 t 5 X v H S x q r 2 / L Y q V r 5 N k R M 3 r y f h s / 3 M E H 7 9 E m 3 W d y Q O D w 3 0 u v m T V X N N B / J U 1 t b Y + p Z J l h 7 d e j w W 9 L e / t B I u V A j z g a + 6 9 z Z C 2 b c y L d j y E S t k g q P c 7 Z B o 6 P C X a m 9 v c 0 I i 0 o b x l I v o 5 8 X V J m W y Z N g w 5 f h h K t D S s m C / h k Z n X 9 a Y K W g h P L c K p A Q q 7 P G 5 Q P I b G y 3 H o / Y P A 4 b m + B O A z m s h D P A X n m A S c J n w 0 U y r q 9 D l U J C 5 X t g A M / A P E / Y g 5 0 x 0 C Z V + / B + Y H + I 3 / / u S + F Y l + b m j T Y 3 t Z D 1 j / e y 6 x J H v l y 6 d N W k W e b v X A i 8 v 3 X 3 T l s 9 C 6 F f F n w e Y z I 2 B U X K c 5 D b c / 0 t j O s 8 W K a x H A i X w 7 3 n U S P Q F K Z 0 y 0 7 d 6 + l j N 6 e M 9 r P C o e D G U D N F 1 d b 7 L t S 4 q r W y A V Y x e t C + 3 j 5 T W 8 L g / f 4 A M 5 Z Z o y a W a Y N h 7 M M k Y S 6 e C n w G R g A k U 6 9 + B 5 s z h k m C y f r 2 7 d u 2 N 8 S J E + / L T z / / 1 P a h q K 7 O f V y G Q e T E i f f s 0 G q c d X M F B N i o Y y y W 8 E M q r I D 5 E H I h I H 3 N z 1 G l O 5 / v s T z m 6 u B L g m h S t Y s x k 0 6 z c m R T a s E o P 3 V k W M d 9 G e 1 n p U P B j a H 8 + G k h s I Q b P y 8 s b Z D v x s 3 b c 6 Q B q h f W P D C l H x e N z q j 6 x 0 6 v o / a e X C x 7 r E x l v o b G S q P N 9 G 7 A 3 H 3 g 4 A H r 2 W m E f q y T L z C M s K z 8 x o 3 b R v h 8 w O / A K N L V 5 T b U X A p Q / p T R F u 0 c P L K t I 3 s 1 0 F a g 3 8 8 / Q H z 6 o a s r D i 4 I s g 2 T 0 3 8 a Q 7 0 Q Y c + H T G L 5 a 3 q t L 6 6 N m d p G Q 9 y 4 c e 5 q W S Z 7 / W C / M j 4 r b c 9 j M j T o 1 K r H f R G 5 / K T c 9 j N 4 2 J e 9 o e C a g 0 G A s 3 f 3 7 N l j 1 r w w Y b D 2 j Y 2 P S Y 2 O y 5 Y C G B s O H T o o 3 3 9 / y t T G f M B 7 K Q O v z r 4 s 3 P G k 6 e V y 5 1 l u c 1 x L A a M T p E r W P 2 n H J f P U C L I z 2 0 c h o K D G U J G i m C u 4 U G H O V 2 i x i r V G B i o e 4 w Q N P A w k V r i 3 x 4 t i r O 6 I 9 F W 9 L 1 0 T j T I 6 X W b b B j O B m O k + Q + / M 2 b B Y 2 w D q V a Y l j 8 8 f y J i I D Q P J h t k c 7 4 h M 0 O j 5 X U g U V E m k H 3 6 H L C + h s e C A m 2 9 j g f x 3 7 9 5 3 h x j k + d 4 w k M a A 3 + y R 0 H K y M c x y w v 8 E / S 0 u O S s j 4 2 5 9 F D k u F 4 9 0 Y t d + C i F E / 8 t / / 1 8 F N L F b J F O R W m v Q u T S K n t G o b F s z Z Y 0 J K x v q D 5 u P 4 B g 6 k x g w K 1 4 k G p e v 7 5 X K u O Z P z R a n N R Q P B p L h D f V Z 7 c u G 9 S / a f B I i M M e V b Q 7 q 4 s V L + l 1 F 8 k T H R a x P w p u D f N y i v v v u e / P n G 1 O J E t e x H F s z b 1 A J A 4 G Z 2 0 J C s L M t n Q V m b N Z e M S 2 Q z T x P O b E p y 1 d f f 6 v l N m U e H D w 3 v 5 P y y P y 9 l G 1 m 3 o 2 b t y w P U u O 7 y M R 4 G G z 3 t Z y w q p 9 N O U Q z k c u k b q f 2 X 5 N T m q d p j r 5 h k r e q s l h K c f E o E E T + e P n m i 1 v u M q G 8 o V X V n W k b 7 C c L M 0 S s b C R j R n 9 / 3 R M p L q u W c 4 9 T Z v C p y Q k p D q x 8 L w I D S Q 4 t e z p c J G 0 9 M Z V 2 w 7 J z f U x a 1 y 1 c N E + e P p W o N v L M P d I x Y v D O d Y 2 N 9 s y Q A h V 0 Z H h E R s f G b L I Z d Z S Q j e D 8 d l y l m I R m k t e 8 A / Q D I S / 3 k H 6 8 D + s m x K M D g A j k X e m M y Z b K X l s m g o s R V s j S Q P V F Y t 7 G U t l Q b + M 2 w t W r P 8 r 7 7 x + 3 + 9 l w 4 2 l x 0 q 9 u u e C 8 I Z h 8 n z L i E D M 9 M K O / m x i v 8 8 n J h F 4 n Z E 1 t X M t l a f a E X w p E v i o g Q k W r W 7 W B u E V l u R I K J M Z H t a d f u u X k p c U s k 4 + Y / 9 p C v m u o l K d O n T E z M y o n z r L O 2 i Y 2 5 m L X o U z w u 7 J J m o X A 7 4 a Q b K C P q o k 0 5 r P Z W R V g 5 W x c 1 2 i T x 3 + 4 W y o f b R u 3 q Q L z X 9 R n 6 u s b E D b 1 H 1 T 1 s 3 X 3 L i M i P o B Y J j O X v o T x f K R I L n X k 1 i k t B X z 9 e h c j J D p S d 1 r b g y 3 d g F j a 2 U 5 P T 8 o U u y 5 N T U h j x b h s 3 p l 9 d + C V g B L q V s E Q S i p 2 a c P M n 1 B L j Z r S G V t C w E a M O I Y u B H p 9 5 q e o 9 C P v H D Y 1 j Z P m m V x m I n m p Q O P 6 / e + / k M 8 + + 9 Q I S f A d C M / A m O / g W w d k Z r Z I 7 v V E Z d d a 5 x V O m V G e k B 8 V E K m I q x F 7 E S 6 0 O + 6 E v v 2 b + 8 u t 6 m U S y k s o t x T e S S i 3 L g o J B a G K Z r X c D y 3 u R P 9 X g f y 6 y l c M L c d l I 8 1 C G B g v c s v n Z 3 v M / E 6 g 0 e J F g P e A D 7 j 9 I C k g P / N g e E T g w Y G 0 Y h 5 n K U G 5 6 J D c P h v S h q U x 6 7 f G E w m V P E i m 2 b S 9 z X k d U o 3 n g U w Q E x N 7 N u n p g a F 1 u c m U h P 5 O + 0 e c D O H 8 o I 0 E e V O v Y k H W S 6 C g J n Z 9 Y V m B F Q D G l R z M N d 2 6 e c c s c k w i P 3 r 4 2 C Z h m V S + e u W q e U g w t 4 X R A L D K l w M K l k r 9 9 I B E b x 9 6 S 2 4 + Z g m / y P U n M T N l 4 6 z K d 7 G Q k g l r s O Y F S y w y j Q 4 e f O 6 1 r t i y e U T M h 2 Q b I D Y S p Q J P a X / t W m P Y n 9 G O V j I U l I S y 8 g r g C m 9 l s W t D u U 0 O r 1 u / 1 t Q 3 F i O u b W y w M c j 4 + J g c P X Z U D h 1 6 2 9 y H v L 8 e x G O z y K U E Z f H o c a d c u P V c j r Q 2 2 P i u I j 5 r H i D d w 0 U y N D I u 9 9 v a k v N u C w H y Z S M 7 p f 3 N v Z K k 7 9 x K w e h i d U 8 q S G u w 9 h C K 7 T 7 X v K a A U I Q a U S j / C g n o 7 4 8 e P l R 1 b 9 A G 7 n 5 T F 9 Z f H V M i M Q E N e V h f h b W M R k o F 3 7 5 9 b 8 l P 1 M C 4 k E i M y 8 9 O 7 D H 1 r S T q T n 1 f W z V r + w 5 + c + a W H A 3 W S O W C b M L z 6 7 u c h L H S d R C Q J D M Y a T L y N O g f G 2 + F 2 9 B K / y t Y C b X c Y G F d G C x I P H J w l 6 l v W M 9 o y A D i M K b i Y T P n q Z w h x R l T l g p 8 J k t R N q l 0 D F s H O e 2 i a y A q i f E h J d b M v N u G Z c O U j q P C j 4 j H y L J 5 k S 8 A e y b 9 Y / + 4 C K 4 t L 8 j P v O Y l h Y T C c o 5 d Q T A h H I Y 5 O c 4 D S M V S f O b L w s C / k K U Q u f g J 5 g o I h b k 7 v A 4 K 1 e z C 4 7 i p e 7 3 D s z I w u 0 4 u d u Q u F e l J A W 3 z 6 7 s L H z S 9 b D C i B J 1 R E K x z 4 p + l f Z 7 l J P N 4 T V o b W u F Q U B K q k P D h t v m d V F m U x 8 L A 8 F o h L G z M E 7 G m K N s Y Z b G Y V k K V q s q J h R G P C P b E 6 H x w S 5 4 / u i H d b Z d l 8 M l t q Y i O y o F 1 2 Y 8 2 z Q T P F o / H z I B x u S u e v s P Q C k L p A l 9 S Z E k j z V w y + W v i Q k J B E W o J 2 + F L 4 + 7 z u d 4 B y c p V Y H W j + g F S 5 J q S i W 2 8 F n P o w E L g I D c m i 5 m g f d L 1 1 A w j F X X N U r F m o 1 S t 2 y 5 1 G / b K u r q 4 n D z 5 v Z n 2 M Y s v B A j F i u P v L z 2 w v c o L A k G 5 e n X Z g o 5 R k + l w Q K 0 m 2 H U g 0 Q o I f z J K z A P c b X x d U W k Y I N i U h Y 3 3 n 2 k D Z / M X 7 2 W A 6 w 9 7 V v i J X E 4 J X I p 6 x i O C x Y v s K 8 E m L h C m u K R S y i q q 7 e S M 8 o p K + X B 3 T L a 3 b J b j x 4 / r / X 4 5 f + 6 C u T o t 1 N B 6 p t f K c D y / Q w 5 e H Z Q Y d E z 6 v P b M R q Q Q s S x w 7 U M o j 9 c q u c J t a K X / / U n l W w B + / w R 2 m 8 U b A r P 0 l i 2 b T G o 0 N j Y k C Y X z a 1 1 o B T D T P E s h b Z n E x X K H U Y L z f 9 n E p S w e k Z Y 1 U 3 J k 0 4 Q c b J q Q s k C Q 4 v P H D r d 7 9 u 6 W B + 0 P T W L S C W T i Y k d M 2 n u L p b y y J s h Z W S g 3 X A i k P X H y O k m e 7 E H Z F 8 S F g 4 I y S l i k L d G H l Q a H K d P 4 M A i g 1 r G g E X c d D l d r a U m d + M 6 z h i d L 2 S 5 6 K Y A 5 n k l j N p b Z u W u 7 X L x 0 2 Z 5 j u x K q r m z G Q j z D O o l H B D s Z 4 b l x 7 t x 5 8 2 4 P o 2 d k Z e e Z M p G U P K b G O Y K k X V s c k C g p v V x g 6 o I 4 s x 2 t Z P i T h H o B G E t d v f f c J n N p z J n A R 4 6 T 0 r 1 Z H V C 2 S w G I 3 D t V p 6 p k j Y 6 f u m 2 f C j d 2 c 5 j H 4 c H M 6 x h O 8 C d E T f T P / c d X e L b T Y u C J o n + S a X / t 8 1 z s S T W X X A t Z Y 1 c C S q g Q v V Y 4 N F X P X a t T C H g 8 t k Y O v H P C n o 1 9 H 1 C l 2 G u C x n r q h 9 N y 4 O D + N E I t F f i + 0 s p 6 2 9 u P k w 4 X c m b N B u b Q M O 3 j E T 8 y O v 5 K 9 i F f P F K S N U k S I 4 q S J i S V Z i B R M F Z y e e 6 + 5 W t w z S W 9 H a 1 k M I I X S q g s n r u 6 t R C A A e B 0 W 0 R + + P 6 0 X L 9 + Q 6 5 e v W 5 O s J c v X T E P c 6 T B q w L r r S K l 9 b J 1 a / 5 H c C L h W L D I x q D f X s t v W f 2 r h n K D v 4 E E 8 k F J 4 v 8 F h N E / Q T q I T T K l 0 v X 1 l V n b 0 o q F b 6 / f T X U V K w x O F h y Y 3 G S u + p h / f U F 7 h N P L D d S m O u m U n e u L 5 3 g l 8 F y v S r K e u z M o A 4 P D 8 t m R / E + Z D + O L 2 6 V W 4 S t e 2 d S p S 1 i 5 s T w D c l D f f h W u j 2 0 d V H g 9 l A Y W G L K E w 6 2 H S s i B / Z t l / f r 8 t o R 7 l S g o Q s W i R d I 7 A a H c 4 r J C I h Q Y 6 u 2 U T c V t m t K m q c / C i Y b u O Z 2 q y u E B S 6 3 6 9 Q 5 N y j 9 / f 1 / + 4 m e L 3 8 z y w q O 4 j L E d V w F 4 R D h p Y y m T M E Y g V D g j k l s H l 1 o H R e w I Z S t 1 W R f F A s M Q o T 7 6 y X 4 p K V 2 + R Z A v Q k G N o d g W i p j G 6 X v 8 V 9 X z L w a V d U 3 S t P 2 w v P 3 2 Q V t K s X / / X i X R A d t q m V 1 i M z e c h G z s D + H 2 M V 8 c K k s i k h j p k e G x / L Y X C 4 M D y g r C v c g j 6 C j t H + w y k o X U O n 8 / L U 9 D Y I g g z 4 2 h Z q X Y O r B U G 1 r p U F B j K A K F 6 5 F J p p U m F 9 9 / r 7 f U x i Y E p J E P m L b Z T I V K 9 r h 8 + Y p c u X J F v v 7 q G + n s 7 D T 3 o f D 9 X B C P F 8 u J d w / I / / 3 d J S X o 4 q w K F f E Z a a 5 5 + e 3 F l g T w J y C S M z R g Y C A d X P s 4 R K C k Y c J i J 8 1 8 X K x a T b j 9 r H Q o O L N 5 P M r M d + G C t U j Z e n u W d + A p g R W Q 0 w E 5 0 4 l F i A c O H J A T P z m h 9 y v s Z J B M h 9 p c s L O 5 S h o a G 6 W 7 d 9 A 2 + W z r y X / T l P 7 R A q t q S J Q W I J G P Q 8 E I 5 i S S U w 3 J c 6 E Q 5 3 w K i 9 4 a Z m f G 6 c Q K S t X L B D s L Z Q O H R f t 5 I u a C D q l a y J b P Z a W l t n c g 2 5 q h B u Y K y I d U Y x e l D b U i / / z N d Y n O T t j C w u / u l 2 g j C 1 6 Y A x I r K K D S i e O C E c M I E w Q I E w S f 5 8 d W b h s x J 5 X C + T W 1 5 X P a z 0 q H g i N 5 b Z n W v B Z q I W N j b f b W i R r I 3 n r 4 9 T F n F N 6 3 g Q 6 i W k l F Y 8 g V N x 8 N y b 2 O A f 3 c m L R s a p S f v 7 / N 5 r 3 q I l 1 y f N N w X p O a 8 R V z k E D H c 8 G R y Z E n n W A Q J U g H s a m B w e t c 2 l 0 n C a f x 2 o b C c J 8 K o 6 C M E o T E 5 I A V G A L K S 6 m w t C o E y R X e B C V X 0 C B G R 3 I / J Y N N Y C 5 d / l F 2 b 9 9 g 4 z P c k D i T i j 3 0 M H S w W S a 7 F + E Q m 4 v U O 9 C c v 6 q 5 F N C f n R o z G S E 0 N t I 4 Y h h B L D 9 F l L B a 5 y U U c T h N 3 L K d 3 Y 5 c u y m U U H B G C Y L 2 S V q w m u C 6 A A i U i c t d + Z v G + R 2 7 W n e a k 2 0 u Y D y 2 s y k u R b P p R M A A s m F D s 3 z w w X u 2 l 3 n H 4 8 f y + 6 s v J m p 1 i e s E a N g r A U 8 q Z Y K R x h P M E c f d S 1 5 n v k Z j p + Z 5 s i m h N L / Q D B K E w n s i D R E K X w u t E M k E h s a L 5 M E 8 h w w s B B x X B 3 R M 5 C e u 7 V y r e c B v p / H M V w a s C t 6 9 e 5 c k J i a k q K R W x 1 p D w Z 3 s w E l 2 z e g 5 G R 5 w e 5 c v K + A w 5 E g S w g V L K z G c d A r m o 7 g O 7 j m p p L G W l Z d M P h S z W X 3 Q X g o p F K K h R G p K + 6 0 A K f R C R d 9 o / o S i c b D f O U e B c s r G P / 7 j b 6 S t v d 1 O M A z P Y f k e m W U j j M v m A 8 s 7 O C N q U 3 1 E Y s F 5 V 7 4 x 8 h l 8 J g Y N 1 n F d u H B R t m 7 d J J U 1 S 7 s A c g 5 M q o S D I 0 0 4 7 U l j 1 8 T + m U M h T K a 0 d H B 9 6 M j u 4 A s L C 5 G T N 9 p W R g d 4 A Z 4 O 6 I C + K G r W M q 2 L o E J S j x p O r w S q S m b l + J a F d 5 X N B i S T 3 2 z l 6 6 + / t V W + W P P Y 9 5 z t l J E k I 8 P D 0 q x E u X n j h m 1 T B g k 5 2 y o T O M 1 y p M + F h 7 N y 8 / S v Z U t T v R Z Z k U l A y o c d m l i / h T R D O j K N l e l x z v I P f 2 T q f O C r c 7 U o W r 0 E d a M 1 Z t d G E k i k D 2 D k s L T r M K e t 4 3 S e M e Y V k Y y d h 4 T 3 j j B P i c k J L S u 3 p / k v f v m h d j Y r Z m m Z F 4 V L q P 5 q m Y 0 o o a L 0 0 G 6 L r j C J w u m V w D u b J q S W g 5 R f A l 9 9 9 b W d E M j C R T z Y 2 a O C h s S K W / w a 2 V X p x g 1 3 M s b 7 7 7 v X e f D 7 2 W O C s d b / + / a + / O K j v V J b 5 Q 4 f w H W L 0 x v D u y R 5 4 N O X L 4 5 u n p C z w a F n L 0 K y n o h N d Y d E A a E s 7 Y g 0 R w I l y e S 2 X i a d 2 s 9 8 w g I u R + y F E d V x 5 S 9 / 9 U n w j Y W F I l T 0 Q g w l x d r L U h E a C g 2 H N i y O T L g g c Z A b 5 0 B x j l N / 3 4 D + V v 2 x C q x 4 7 D f O A W + 7 d r V a + s c f b 5 q b E 5 u q Z A J 1 r q 9 3 w F Y N 1 9 d W y v D 4 r B G I z + P s 4 W x k e p E k m g / l s R l b I Z w 7 A j I F 5 E o F 6 t P H Q Q j S z v p H D N m C P I s 9 A Y N r J d r G z e v S 2 k o h h Y I c Q 4 G 6 q l E r T N + j g f A A P Z x e b o T P k s o H N K q e n j 4 7 W p T N V j i T N 9 s Y C e n C k p C j R 4 / Y H h Z T k y k 1 0 Y N l 9 x s 3 N d s S e Z b f P + 9 5 b r 3 6 Q s h c 3 f s i V J X O 2 A k k M d W s 7 D j O B c H 9 Q D J p s B g C Q J g 0 A g W S K R n c N U R x d e 3 v u 2 u T V N x T S W V h Z k r e P r T H f W U B Q m u J h l m o I V X o h Y R 8 J l T D c J 3 A r E k j D o k j z i Z J P F D n P v 7 4 J / L + B + + Z u R z Q W L E O M k 7 i r C e k 3 q 4 N F d I x X C X 3 7 + M J v 3 S o L 9 N x W O X C n U d K + q T S X C Q n Z i E L d Z h M Z x L N v c 4 k E 8 G / P o h d S J E s o o R 0 Z R Z u J 4 U T C l Z C g b q q C S 1 M e i X X c 1 F R Y a y k l F o M a A h Y 7 v I B r k y o c B z U 1 t n Z Z Y Y M V E Y O J 2 B D l u 9 P / i A 3 r p 6 X z / Y z v o q Y q 9 J S A C m 8 o y E 1 B 1 Z c l F 7 2 K Q T E C Z M j I I K R I C C K X d s 9 J U f a a z x Z 9 N o b L X y w c Z U L X k L t 3 r M t + N 7 C R E E T q r w k U A E C s a / V F d x Z O d i h y Y s E H Q D B e v E c w W u x A p 4 + d c a k 2 o k T H 8 j + / f t M J c S 1 6 S O V Y P 4 0 f K R Y e M + J T I x M 5 N Y B H d 4 4 I U c 0 5 N N f O e k U E M M I 5 F R 1 H z x p 7 H 4 y 7 c k U 1 H E Q u 5 A y U n g y G a H 2 b g + + s T B R s E Y J H 4 q 0 Z 7 T K C S o r E 8 s t p T a 9 x D I I R 6 j c + z C k G T s X M W f V P z g i t z v G 5 N S d c f m h L W 7 n V w F U P s 7 V x Q L Y 3 9 + 3 Y H m c e z S / p Y 6 O A o n 0 0 1 3 j U p 9 l j J h 9 g x f t G O g b L E C o I E C S J M H c t S O Z i 8 O k s r w g 3 + e l E S 2 U 5 v j X Y v 3 j 2 0 Z B h h 9 u P V h 8 l 7 t M a O u I S i R a b C b 0 o i J i r 0 M 7 5 N P j v y x K Z E Q O N Y 9 J Y j x h B 1 u j j u W D 9 r Z 2 c 5 J l / m g h Q J S H j x 5 L X W 2 N v R a r H t s y 9 / f 2 S U d n p + 3 B h w M u E q l N x 0 6 s H s a z H e f c b K T 6 o V 2 f f B 4 J h c H h / Z b 5 V V G 8 6 7 u H o 3 P K 2 U s l / W O N 3 p H J E S C T O K b m I W 3 0 P q 8 x 6 c N r g 9 j P O Z k R A n O 5 X k 9 N J m z + i X h a w 5 / 9 + 8 + z W j w L C a u E U K o m B X N S E I r G A 6 F o H s v + 8 I n n 8 t b 6 M f M A b 7 t / 3 7 q l e J w D q O N m n U M C 0 a A h G k T A C h d u 4 D S 6 e / f u m b m b V b 7 2 O / R 2 2 D g x O D Q i 3 5 y + L h + 8 s 1 s J N f d Y U Q w S j 5 V s t X W 1 t r 8 F D f b K 5 a u y f c e 2 t J M T 2 b e 8 e 6 g o u W F n N h R F l E x b J 6 R 0 A S u e n 7 t y B A q 9 D i I h W Y x I G S Q i 3 5 O L a w s p A v m 0 J 5 Y n F G q d O 0 f X E c p N 5 u p Y e n p C / v w v f x F 8 c e F i V R B q Y F j k W Z 9 W f j S m I a o N N y Y R b Y C u o e Y / L n l Z o B Z 5 W I P J + G 6 u G f d w 0 u F A v 5 s r o v G T z 7 O 2 t z 2 Q k d E R I 1 x M O w c M D q y Z 2 t q y x S Z l L 1 + 7 L R + + f 8 T G T P P h 2 b P n 9 h 3 N z U 1 2 7 T 8 b q J Y l X 6 m K R v w i 8 J b P d s 6 / v J 5 T S b 6 9 7 y a U + Q 5 T z Y L f a 9 f 2 + w M i B d c Q J F 1 C Q Z o w o T T N m A g i c a 1 p M z 4 Y q T y h V D I F B 1 N D r M N H 9 k j r 7 s I 2 S A B t l f q 3 w E N N l c Z W Q b 5 C g g E v 9 R p U 7 n L i c m i B I Z I F t S s c m F u C R G z K / + 5 7 x 2 0 n 1 z o l V M f j D i N C w 9 p 6 c w s C 6 9 Y 3 y p E j h + z 4 U c Y b d B S f f v z e g m Q C N L y w + p M k k 2 p g H O m Z C 5 l A b F 7 r n U O 6 h 4 S + 1 s q c Y k + R y R E t I J N d Q y R P L h f s t a G 0 z 0 + R L U g H 9 Z u K m e C f l l a s e x n t o h B D 5 N T t w p d Q Q M t X 7 j 6 a 0 Q a s q p + q W 8 Q c i k Y D J A 2 o 1 O V C U / W 0 7 F u f + x o j 1 L S H D x / Z 2 M e D 5 / V E w P X o 1 s 3 b t s / f i 8 D 7 T v 1 w R o 4 e O 5 I 2 M c w h b J w b l S 8 + U 4 n r n i I d 0 0 q K P y o 5 f a k 6 o m g w A k E A F / t 8 d w 0 R w q T x 1 4 4 g S C T u m S m c a y 0 X F + O v h 5 R i / E T a 7 2 w 0 I T / 7 + X v a C e W 3 y e d K Q R X 3 E L 0 K O E R x 1 6 d S q A g q Q W O r F C + x l p F M o G s w K l N 5 n K 0 E c V g 0 G I Y n E 2 C S t 6 6 + V u 7 e u W u N b i H w v t K y E t s G 2 o M T P x Z D J p D t V 1 C e p x / E Q x L H E y Q V P E n S r z X t p Q v 1 k p b P 6 z T N / b S Q U v k s H R g l U P u Y h 2 x Y i 4 e 8 a w e F H n K 3 4 R Y A G u q i y Y p K D 0 G l a 1 h O f H U 3 j 1 M D l Q R 9 v Q t P u n I I A Y 2 H k + X t 2 N F 5 Y L 1 8 q A P p H 4 t I W 2 9 + 1 k a P r W v m H m z A Z 0 9 N z 8 q w 8 t V J o 8 D 4 E C p n 0 h G Z k d K o S x t h Q q / x 5 n L L T w Z H s D n 1 Z 6 Q i H x K p t L I 8 R 6 5 D h / Y F T 7 U 6 s C r G U D 6 s q Y + a 6 0 m y N 7 N e z B U 8 l Y L e r r W p L 1 4 + 3 O z O z Y z r r H g v f j a s d o y p O j q 6 g p y 5 w B s d J 1 q k G q g p W 9 x v x r K 3 I 4 N Q n k A n 2 + L 6 t C 5 t J A l C m C B T S o K R h E s n p V A Q p 6 S X D 1 p H G q c I E 6 S p y y A 4 S e V U P g K E 3 f f W r q x t o V D D q p J Q Y P v W M q 2 s o H K C i r F A J V r v S e N a P l I 9 7 o / K U G L h Y m R s w E n u 0 W I k 7 I u l K A a N 0 t K 4 L Q z M l F R Y 9 j g r q r Y 2 t U E J d R l f h A f H i Y y 5 J 0 8 m 5 Y l M K M + s L D V 4 y Z O U Q E F Z J 8 u c e 0 E + c b a Q e o 1 2 f F Z f q d i C k c n F F r S O f / V n P w u e b P U g c v r O o + V r f U u E e + 3 D M q p t w c z o G C m S k 7 7 O Q E F s H g m q Z o X H K a 8 K f A M D + / n A 3 g + s y u V 4 G e / k m g s 4 3 e P 0 6 b M 2 u V t b V 2 / x b R 1 j I c E g X R j 9 Y 0 U L e k J k o r J k V t 4 N F k h C H D w b I A / p 7 9 t K Z H Q i k E 5 G G B f 7 J R a u 4 3 L 5 S b I F + Y 4 g Q R 4 E I c 8 I 4 m I j j b 4 G C c R 9 J m 7 J d x O 4 b s 0 T c X 1 d p f z y V 5 / b 8 6 0 m r D o J B b Z v r d Q K C / V q v p d L B q 0 8 X + k 0 l F c M v m F q A c G D J Q 4 r X q 5 k 4 p k 5 h X B g Y F A + / / w z O X r s q E 3 a V l Z X 2 Q R y J p l A v u u z R o P l T Y 4 0 j i i U G 2 O n k Q l P D o j h S J O U T k G 5 J s s 4 e J / l 2 + t 9 n q u L T F X Q 4 o w 6 S 6 l 7 L s y o 2 v e L f / N T 9 4 C r D K u S U G B T U 6 l V A o X v d W 5 n J f I V 5 C r Q N Y J X T 6 r h B d Q + R 6 i R n J 6 D i d 1 v v z 0 p V T V V s n X r F p v X Q u I W a 1 y u R G I 7 Z j q R T F z q z N P C p 4 / i G r g n h C P W y b Z Y Q A j K z j V 4 U 9 M s L y C B G R A 0 U M a e H J S 7 x i m 1 z e W H r 9 O I w / g 3 W W + Y y X 1 6 Q j 7 8 6 O i y a B a v A q v K K B E O d X U l E i 3 S S r J K C F U U B A v S V p H B e I u g L U b f / G q w k L r F f h A 8 z 4 v A + O j J k y 7 Z v r 1 F V Z 7 U J p l h c E 4 U q m A m e k d y 7 x u R J l N K C M g Z J l V X v 8 i 4 S q c U U c g P 4 o A g c + J w C P K S W g O x 1 U W I T E Y k V z 9 u 3 s k H R 6 a y k p j s 2 N W S t c 5 X Q 4 i c u f v 4 1 X f f r x A X r j z T F u v H U H 6 y l 1 7 d 9 e z E 5 q Z E G j + 7 Y C d C 1 w H a n y X D x z v H p X i e j z x 3 7 o L 5 9 X F i B 6 C R 4 v A a i 8 V N j U M 6 f K e S i V M 9 w v 5 4 m c B I g R d 6 Q 0 O D q l w i t 7 p j 0 j G Q v m R j f k m I F C J y E i k W n Z G a E r b k m p X H f U p I z T N 1 T g P p 1 M R t E E M s i 0 P X G u w 9 R i q X B 4 G 8 d E s S L C B V O r H c B K 7 F 5 q 8 3 K X / z d 3 / u H n W V Y t U T a m R 0 U m 7 c 7 n P e 6 E l i K X k y j R Q E I 5 Q j l u N S i l h L o W K E B / q Z e P D g o R E H l y I I w 2 E C Y H x 8 Q p 5 1 d 6 u 6 N C U t W 1 u C S c z s G B w c s v N 8 e f x H M 3 t l c p 5 h k y O U h l D N K g V c v p E j H C B E + F 7 q G o K Q F x 4 / O Q L p f Y 1 d P q T h 2 h E q K Z k s j X a g s R G J f C e V X O x U P A g 1 o 2 Q i / t W / / Z k 0 N B b O 4 W m L Q e 5 6 Q o G i o j w m 1 Z X F V k n J Y J V K m o o N Q l D J q X G B a y C p h h R q f Y v E c C K i g / r g I g N l Z c 7 r / M m T p 7 Z R C z 5 9 L L / Y t G m D H D 5 y S I 4 e P b o g m W i Q V y 5 f k Q 0 b m 6 2 T q I i 9 e N M U / V X 2 L 0 k I G n d A C i u L 4 P d b n H H P l 1 G 4 r F z 5 E X w Z p p f p n G A k S p d Q 1 I u P G f / O Q C y N N 2 5 s W v V k A p E z 9 1 a 3 h P I 4 f 7 F L e / l I y o R u g / l U 8 D 5 / N G o v r U x y I Z n I Q 3 p Z z K c t X l r x z m w m d I w S g 4 M D S a f Y b J u z L A Q a L u d N 8 R v W r l 0 j 5 5 6 s k f K K a q W L R 5 C i f + C f 7 y j I U j J Y f t B x u G u f T u W l x U l 1 D y I F a X 2 G T H J a b C F F Q A h D 2 o j D N V I p i J N m 8 p C J P B 6 L y l / 9 7 X 9 w z 7 / K o Y T q C G p i d Y N G c O Z 8 h x K C x Y h K I l P 5 I F N A L g i k s S O U i / 2 Y y p N J / 7 j 7 p F E D + W B L 5 4 f i o h l Z P 3 X F D r Z m u T r E Z Y N / 9 t H b u X N H 8 K r c w W / L h K 1 R o u E b U 4 J M h e X w + t A 9 R w x u u j x H j i C t s b 1 L C e A J 5 e a k I I e 7 9 v d M G s 1 C H N I a W x 7 S K E U o k 0 a o e h g 8 P K E 0 t h C o e U a s g F A 6 c J K / + f u / C M p 8 9 S N y 9 j U h F K A h n D 7 7 S H 9 V Q C i T U j 4 O J F S a d I J Q j k w p C R U i F p R y r L L P 5 5 Z P g 9 R l K s 8 D d e a z X R P S 2 9 c n o 8 O j M j Y 2 K i 3 b W n Q c l Z v / H + 5 F b H K J R w Q k 9 A 2 O R u y W Z 9 D o j Q p k W r 7 d T 1 4 T k e f u W T q I X f A E 8 v k B a Y x A / j q V d m Q K Y i O Q v w 4 k E 0 T i 2 q t 2 E C 1 I O w k F i Q J C a d l A K N X 3 5 L / + t / + k 0 r r w d o B d L F 4 r Q o H u Z 8 N y 5 3 6 P E c m s f U o s 5 n L C l r + 5 p E o n l C O V X u v n u b R r z G G C u R z F 3 E Q S j Z X T c n A R x 8 i w x H 1 4 a F h 2 7 d p p J n K s e q z u 5 a C 1 r + + V a E O G B L w y I A Q p S J E k k 7 t v O Z Z 2 c S p k q n y Q I 5 Q 2 s m S Q C 9 L 4 2 A I S y h G I P O a g L I Z M J q U C Y g W E 8 h L K J J O N n S b k 0 8 9 P y I 6 d q e U s r w N e O 0 K B 3 t 4 R + f F W t 3 I C 6 e Q l l A v J s Z T F A a E g k a U h U 4 h Y k M S n N R i S + c F l K h F C 6 u K D l o S U L b C 8 3 I M G 7 M G + e 9 e u / W j L 6 D m 6 B u M F Q D J Z o 3 d s U X g S p N J c + P v u n r 8 O 0 h Y c Y V y e S 1 v w 0 s i I 4 + 8 5 A l k 6 I J O L 5 6 p 6 G C f M v 9 K P m S C R J 1 S g 7 p l V T 8 P P / 9 W n s q V l I w / + W i F y 9 v 7 r R y j w 7 N m Q 3 L y d I l W 2 u S k f Q x Y b T 0 E W v T b S + M A / j X 0 e Z L E I 0 t h / u 3 D 3 X c L + + g h 8 v D 0 h 0 Q V W x t o d G n g A G j c N l M A 8 F a 8 4 8 y A u Q w k + l I Z u r 7 L X W Y p Y g / 8 c I w d X P q 0 h n A 8 B f H 6 K U E G c v O e J R B 5 k Q W K h x p E X I h R E 0 u s k o Q I C G a F C k s k m 3 F X l Q x X + + L P 3 p H V P / m P J 1 Q A l V K e r l d c Q 5 8 + 3 y c j Y l C M V Z D J i O S I 5 1 S + I I V N A r E z V z 1 / r H 8 e R I N 8 l i X 3 a / l r a 4 F 8 f 4 N M F 9 m 3 Q N s t f S 4 P w 9 b h q j C f b G H f p t f 3 n j / 0 N 4 o z 8 I F i O p U l 6 k o R D u t q H V O I 6 T R p Z 7 F 7 r p J I j k k u n J J Q F J V S Y R G 7 8 h F S C U G 7 y F j K x h + C / / n e r z 4 s 8 V 0 T O v c a E A q d P 3 5 H R x E y K V E a s l I Q i G H H m E M u H M K G 4 1 g 8 N 0 i 5 2 1 x a F 0 g 4 u v b 5 q W v Y u s F x e 2 z F / L Q 3 8 9 e 3 u Y v O C 0 C Z t t 1 0 2 f 2 n k 7 j W Q w V L E G u y f T 4 e C f 2 0 y K B l c O i O G J F m I R N o R x 6 W d R C I P a Z Q a O 5 l E s n Q g m Q J C 8 b r P P v 9 Q d r U W / k Y r L 4 P X n l C g s 6 t P 1 b 8 n S p a A U E m D B W l H p P k l l Y v 1 T 3 A d k M d i r u 0 q + O / u B Z n + y r C 9 Y U o 2 1 6 X P + i J 9 x q c i U l o 8 K y V 2 T h N e 4 B H p H S u S d l u B C z G M C h Y H K Y 1 o 7 J Y K 4 u D a / v u 0 i 5 N p y w 9 I Q z C S B O k w g Y w 4 w T 0 I Y / d c S E q j Z F p j y B N I J h 8 7 a e T n n F j G P i 2 f f H Z C 1 b z C 3 v V 1 K R A 5 1 / b 6 E w r 0 9 A z K p c v e p I 6 E 8 u Q K S K U x J E m X W J 5 E I V L x z 9 L 8 d 3 n A 8 l y C 3 A A + z 0 W 4 E W K g S N t w M l n 6 q W r Q t s x f S 3 P h U j R 4 F 7 v / / E n l G Q G S e S 5 Y 2 t 8 L 5 y U J F K Q 1 9 l I o k 1 B J I p F v z r R u r O R U v E A y 2 T W S C U I 5 4 4 N J K p V M / N J f / O p z 2 b j J b X f 2 u k M J 1 W V V 8 i a g + 2 m f X L 7 6 K C A T J A o s g B D G x 4 G k 4 j 7 k 8 M Y K I 4 q l 9 Y O M N F y 7 f J A k l O W 7 O A y X F c 6 j c d v / D I T z f d p d a S t 3 K Y u D e 5 q 2 V x D b f 5 9 2 s Q 9 2 x x P F g k 9 D m s B E b m l P q C A O X x u J g h C k w 6 p e S s 2 D U J N a d h H 5 F / / y E 2 n Z v p m n f i P w R h E K M P v / x R e X 9 J c r a c x I w d j K j a e M T K S T x A p I R D o g U I p c Q T p M I P t v F / Y a i 0 J / f Z S G Z O m 7 R O r S X 2 s c Z C a J Y d e O G F y 4 S + J Q X i i k r i F G R t r I k s 0 Y k U E k H 4 c J 5 Y m k 4 y N T + T R t a p 4 G T P 5 / + / d / q W W 8 6 t 1 F 8 0 L k / B t G K I 8 v v r h o E 6 W Z h E o S K y A S v a x X + b i G F X O I x Q d y b Z F n D f e C Z C a T u J y 3 1 G n s Q Z I X 2 f 8 g A w I k 4 + C e v Z j 3 u O D v p V 0 n g y O P h Y B I 6 S Q K J J W R J p U P c R z B I J A n l F P 1 P J H M o q c x + 0 R U V l b I X / / t f 7 R H f t M Q O d / + Z h I K n D l 9 U 5 7 3 j m j D h z x + P J W S V O S b a h g i F P R J I 5 O x x u d Z y n 0 4 9 1 z K 0 j l D G 7 l F / q / 9 d 7 G l k r E l X A w x f B 7 p U L D X M l 6 y O E U i J L V m O A K R Z 4 Q h 7 Y i T v L b Y k 8 h L J M 0 z E r n g V b 2 I f s e 2 b V v k 5 7 / 8 1 J 7 t z Y P I / w e h 6 + a x I D E m 2 w A A A A B J R U 5 E r k J g g g = = < / I m a g e > < / T o u r > < / T o u r s > < / V i s u a l i z a t i o n > 
</file>

<file path=customXml/itemProps1.xml><?xml version="1.0" encoding="utf-8"?>
<ds:datastoreItem xmlns:ds="http://schemas.openxmlformats.org/officeDocument/2006/customXml" ds:itemID="{6F2C5232-7618-4858-AD45-7001C7D48DDB}">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F7A9FB71-73DE-4B09-B7A0-E790AF88CDCA}">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ATBALSTA APJOMS</vt:lpstr>
      <vt:lpstr>grafiks dinamika</vt:lpstr>
      <vt:lpstr>grafiks_</vt:lpstr>
      <vt:lpstr>izpildes dati</vt:lpstr>
      <vt:lpstr>pivot</vt:lpstr>
      <vt:lpstr>'ATBALSTA APJOMS'!Print_Area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2021-07-19T13:52:43Z</dcterms:modified>
</cp:coreProperties>
</file>