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Atbalsta funk" sheetId="12" r:id="rId1"/>
    <sheet name="Fin_pārv" sheetId="4" r:id="rId2"/>
    <sheet name="Person_pārv" sheetId="11" r:id="rId3"/>
    <sheet name="IT nodroš" sheetId="5" r:id="rId4"/>
    <sheet name="Iepirk_nodroš" sheetId="10" r:id="rId5"/>
    <sheet name="Lietved_nodroš" sheetId="6" r:id="rId6"/>
    <sheet name="Jurid_nodroš" sheetId="9" r:id="rId7"/>
    <sheet name="Kvalit_pārvald" sheetId="7" r:id="rId8"/>
    <sheet name="Pārējie" sheetId="8" r:id="rId9"/>
  </sheets>
  <calcPr calcId="145621"/>
</workbook>
</file>

<file path=xl/calcChain.xml><?xml version="1.0" encoding="utf-8"?>
<calcChain xmlns="http://schemas.openxmlformats.org/spreadsheetml/2006/main">
  <c r="D9" i="6" l="1"/>
  <c r="V3" i="12" l="1"/>
  <c r="G9" i="11" l="1"/>
  <c r="U3" i="12" l="1"/>
  <c r="G10" i="12" l="1"/>
  <c r="G22" i="12" s="1"/>
  <c r="K10" i="12"/>
  <c r="K22" i="12" s="1"/>
  <c r="K28" i="12" s="1"/>
  <c r="O10" i="12"/>
  <c r="S10" i="12"/>
  <c r="Y10" i="12"/>
  <c r="AD10" i="12"/>
  <c r="AI10" i="12"/>
  <c r="AN10" i="12"/>
  <c r="AN22" i="12" s="1"/>
  <c r="AS10" i="12"/>
  <c r="AS22" i="12" s="1"/>
  <c r="AX10" i="12"/>
  <c r="BC10" i="12"/>
  <c r="BH10" i="12"/>
  <c r="BH22" i="12" s="1"/>
  <c r="BM10" i="12"/>
  <c r="BM22" i="12" s="1"/>
  <c r="BR10" i="12"/>
  <c r="BS10" i="12"/>
  <c r="BT10" i="12"/>
  <c r="BW10" i="12" s="1"/>
  <c r="BU10" i="12"/>
  <c r="BU22" i="12" s="1"/>
  <c r="BV10" i="12"/>
  <c r="CB10" i="12"/>
  <c r="CB22" i="12" s="1"/>
  <c r="CB28" i="12" s="1"/>
  <c r="G11" i="12"/>
  <c r="K11" i="12"/>
  <c r="O11" i="12"/>
  <c r="S11" i="12"/>
  <c r="S22" i="12" s="1"/>
  <c r="T11" i="12"/>
  <c r="Y11" i="12"/>
  <c r="AD11" i="12"/>
  <c r="AI11" i="12"/>
  <c r="AI22" i="12" s="1"/>
  <c r="AI28" i="12" s="1"/>
  <c r="AN11" i="12"/>
  <c r="AS11" i="12"/>
  <c r="AX11" i="12"/>
  <c r="BC11" i="12"/>
  <c r="BC22" i="12" s="1"/>
  <c r="BC28" i="12" s="1"/>
  <c r="BH11" i="12"/>
  <c r="BM11" i="12"/>
  <c r="BR11" i="12"/>
  <c r="BS11" i="12"/>
  <c r="BW11" i="12" s="1"/>
  <c r="BT11" i="12"/>
  <c r="BU11" i="12"/>
  <c r="BV11" i="12"/>
  <c r="CB11" i="12"/>
  <c r="G12" i="12"/>
  <c r="K12" i="12"/>
  <c r="O12" i="12"/>
  <c r="O22" i="12" s="1"/>
  <c r="O28" i="12" s="1"/>
  <c r="S12" i="12"/>
  <c r="T12" i="12" s="1"/>
  <c r="Y12" i="12"/>
  <c r="AD12" i="12"/>
  <c r="AI12" i="12"/>
  <c r="AN12" i="12"/>
  <c r="AS12" i="12"/>
  <c r="AX12" i="12"/>
  <c r="BC12" i="12"/>
  <c r="BH12" i="12"/>
  <c r="BM12" i="12"/>
  <c r="BR12" i="12"/>
  <c r="BS12" i="12"/>
  <c r="BT12" i="12"/>
  <c r="BU12" i="12"/>
  <c r="BV12" i="12"/>
  <c r="CB12" i="12"/>
  <c r="G13" i="12"/>
  <c r="K13" i="12"/>
  <c r="O13" i="12"/>
  <c r="T13" i="12" s="1"/>
  <c r="S13" i="12"/>
  <c r="Y13" i="12"/>
  <c r="AD13" i="12"/>
  <c r="AI13" i="12"/>
  <c r="AN13" i="12"/>
  <c r="AS13" i="12"/>
  <c r="AX13" i="12"/>
  <c r="BC13" i="12"/>
  <c r="BH13" i="12"/>
  <c r="BM13" i="12"/>
  <c r="BR13" i="12"/>
  <c r="BS13" i="12"/>
  <c r="BT13" i="12"/>
  <c r="BW13" i="12" s="1"/>
  <c r="BU13" i="12"/>
  <c r="F9" i="10" s="1"/>
  <c r="BV13" i="12"/>
  <c r="CB13" i="12"/>
  <c r="G14" i="12"/>
  <c r="K14" i="12"/>
  <c r="T14" i="12" s="1"/>
  <c r="O14" i="12"/>
  <c r="S14" i="12"/>
  <c r="Y14" i="12"/>
  <c r="AD14" i="12"/>
  <c r="AI14" i="12"/>
  <c r="AN14" i="12"/>
  <c r="AS14" i="12"/>
  <c r="AX14" i="12"/>
  <c r="BC14" i="12"/>
  <c r="BH14" i="12"/>
  <c r="BM14" i="12"/>
  <c r="BR14" i="12"/>
  <c r="BS14" i="12"/>
  <c r="BT14" i="12"/>
  <c r="BW14" i="12" s="1"/>
  <c r="BU14" i="12"/>
  <c r="F9" i="6" s="1"/>
  <c r="BV14" i="12"/>
  <c r="CB14" i="12"/>
  <c r="G15" i="12"/>
  <c r="K15" i="12"/>
  <c r="O15" i="12"/>
  <c r="S15" i="12"/>
  <c r="T15" i="12"/>
  <c r="Y15" i="12"/>
  <c r="AD15" i="12"/>
  <c r="AI15" i="12"/>
  <c r="AN15" i="12"/>
  <c r="AS15" i="12"/>
  <c r="AX15" i="12"/>
  <c r="BC15" i="12"/>
  <c r="BH15" i="12"/>
  <c r="BM15" i="12"/>
  <c r="BR15" i="12"/>
  <c r="BS15" i="12"/>
  <c r="BT15" i="12"/>
  <c r="BU15" i="12"/>
  <c r="BV15" i="12"/>
  <c r="CB15" i="12"/>
  <c r="G16" i="12"/>
  <c r="K16" i="12"/>
  <c r="O16" i="12"/>
  <c r="S16" i="12"/>
  <c r="T16" i="12" s="1"/>
  <c r="Y16" i="12"/>
  <c r="AD16" i="12"/>
  <c r="AI16" i="12"/>
  <c r="AN16" i="12"/>
  <c r="AS16" i="12"/>
  <c r="AX16" i="12"/>
  <c r="BC16" i="12"/>
  <c r="BH16" i="12"/>
  <c r="BM16" i="12"/>
  <c r="BR16" i="12"/>
  <c r="BS16" i="12"/>
  <c r="BW16" i="12" s="1"/>
  <c r="BT16" i="12"/>
  <c r="BU16" i="12"/>
  <c r="BV16" i="12"/>
  <c r="CB16" i="12"/>
  <c r="G17" i="12"/>
  <c r="K17" i="12"/>
  <c r="O17" i="12"/>
  <c r="T17" i="12" s="1"/>
  <c r="S17" i="12"/>
  <c r="Y17" i="12"/>
  <c r="AD17" i="12"/>
  <c r="AI17" i="12"/>
  <c r="AN17" i="12"/>
  <c r="AS17" i="12"/>
  <c r="AX17" i="12"/>
  <c r="BC17" i="12"/>
  <c r="BH17" i="12"/>
  <c r="BM17" i="12"/>
  <c r="BR17" i="12"/>
  <c r="BS17" i="12"/>
  <c r="BT17" i="12"/>
  <c r="BW17" i="12" s="1"/>
  <c r="BU17" i="12"/>
  <c r="BV17" i="12"/>
  <c r="CB17" i="12"/>
  <c r="G18" i="12"/>
  <c r="K18" i="12"/>
  <c r="T18" i="12" s="1"/>
  <c r="O18" i="12"/>
  <c r="S18" i="12"/>
  <c r="Y18" i="12"/>
  <c r="AD18" i="12"/>
  <c r="AI18" i="12"/>
  <c r="AN18" i="12"/>
  <c r="AS18" i="12"/>
  <c r="AX18" i="12"/>
  <c r="BC18" i="12"/>
  <c r="BH18" i="12"/>
  <c r="BM18" i="12"/>
  <c r="BR18" i="12"/>
  <c r="BS18" i="12"/>
  <c r="BT18" i="12"/>
  <c r="BW18" i="12" s="1"/>
  <c r="BU18" i="12"/>
  <c r="F9" i="7" s="1"/>
  <c r="BV18" i="12"/>
  <c r="CB18" i="12"/>
  <c r="G19" i="12"/>
  <c r="K19" i="12"/>
  <c r="O19" i="12"/>
  <c r="S19" i="12"/>
  <c r="T19" i="12"/>
  <c r="Y19" i="12"/>
  <c r="AD19" i="12"/>
  <c r="AI19" i="12"/>
  <c r="AN19" i="12"/>
  <c r="AS19" i="12"/>
  <c r="AX19" i="12"/>
  <c r="BC19" i="12"/>
  <c r="BH19" i="12"/>
  <c r="BM19" i="12"/>
  <c r="BR19" i="12"/>
  <c r="BS19" i="12"/>
  <c r="BW19" i="12" s="1"/>
  <c r="BT19" i="12"/>
  <c r="BU19" i="12"/>
  <c r="BV19" i="12"/>
  <c r="CB19" i="12"/>
  <c r="G20" i="12"/>
  <c r="K20" i="12"/>
  <c r="O20" i="12"/>
  <c r="S20" i="12"/>
  <c r="T20" i="12" s="1"/>
  <c r="Y20" i="12"/>
  <c r="AD20" i="12"/>
  <c r="AI20" i="12"/>
  <c r="AN20" i="12"/>
  <c r="AS20" i="12"/>
  <c r="AX20" i="12"/>
  <c r="BC20" i="12"/>
  <c r="BH20" i="12"/>
  <c r="BM20" i="12"/>
  <c r="BR20" i="12"/>
  <c r="BS20" i="12"/>
  <c r="BW20" i="12" s="1"/>
  <c r="BT20" i="12"/>
  <c r="BU20" i="12"/>
  <c r="BV20" i="12"/>
  <c r="CB20" i="12"/>
  <c r="G21" i="12"/>
  <c r="K21" i="12"/>
  <c r="O21" i="12"/>
  <c r="T21" i="12" s="1"/>
  <c r="S21" i="12"/>
  <c r="Y21" i="12"/>
  <c r="AD21" i="12"/>
  <c r="AI21" i="12"/>
  <c r="AN21" i="12"/>
  <c r="AS21" i="12"/>
  <c r="AX21" i="12"/>
  <c r="BC21" i="12"/>
  <c r="BH21" i="12"/>
  <c r="BM21" i="12"/>
  <c r="BR21" i="12"/>
  <c r="BS21" i="12"/>
  <c r="BT21" i="12"/>
  <c r="BW21" i="12" s="1"/>
  <c r="BU21" i="12"/>
  <c r="BV21" i="12"/>
  <c r="CB21" i="12"/>
  <c r="D22" i="12"/>
  <c r="E22" i="12"/>
  <c r="F22" i="12"/>
  <c r="H22" i="12"/>
  <c r="I22" i="12"/>
  <c r="J22" i="12"/>
  <c r="L22" i="12"/>
  <c r="M22" i="12"/>
  <c r="N22" i="12"/>
  <c r="Q22" i="12"/>
  <c r="R22" i="12"/>
  <c r="U22" i="12"/>
  <c r="V22" i="12"/>
  <c r="W22" i="12"/>
  <c r="X22" i="12"/>
  <c r="Z22" i="12"/>
  <c r="AA22" i="12"/>
  <c r="AB22" i="12"/>
  <c r="AC22" i="12"/>
  <c r="AD22" i="12"/>
  <c r="AE22" i="12"/>
  <c r="AF22" i="12"/>
  <c r="AG22" i="12"/>
  <c r="AH22" i="12"/>
  <c r="AJ22" i="12"/>
  <c r="AK22" i="12"/>
  <c r="AL22" i="12"/>
  <c r="AM22" i="12"/>
  <c r="AO22" i="12"/>
  <c r="AP22" i="12"/>
  <c r="AQ22" i="12"/>
  <c r="AR22" i="12"/>
  <c r="AT22" i="12"/>
  <c r="AU22" i="12"/>
  <c r="AV22" i="12"/>
  <c r="AW22" i="12"/>
  <c r="AX22" i="12"/>
  <c r="AY22" i="12"/>
  <c r="AZ22" i="12"/>
  <c r="BA22" i="12"/>
  <c r="BB22" i="12"/>
  <c r="BD22" i="12"/>
  <c r="BE22" i="12"/>
  <c r="BF22" i="12"/>
  <c r="BG22" i="12"/>
  <c r="BI22" i="12"/>
  <c r="BJ22" i="12"/>
  <c r="BK22" i="12"/>
  <c r="BL22" i="12"/>
  <c r="BN22" i="12"/>
  <c r="BO22" i="12"/>
  <c r="BP22" i="12"/>
  <c r="BQ22" i="12"/>
  <c r="BR22" i="12"/>
  <c r="BV22" i="12"/>
  <c r="BX22" i="12"/>
  <c r="BY22" i="12"/>
  <c r="BZ22" i="12"/>
  <c r="CA22" i="12"/>
  <c r="G23" i="12"/>
  <c r="G27" i="12" s="1"/>
  <c r="K23" i="12"/>
  <c r="K27" i="12" s="1"/>
  <c r="O23" i="12"/>
  <c r="S23" i="12"/>
  <c r="S27" i="12" s="1"/>
  <c r="Y23" i="12"/>
  <c r="AD23" i="12"/>
  <c r="AI23" i="12"/>
  <c r="AI27" i="12" s="1"/>
  <c r="AN23" i="12"/>
  <c r="BW23" i="12" s="1"/>
  <c r="AS23" i="12"/>
  <c r="AS27" i="12" s="1"/>
  <c r="AX23" i="12"/>
  <c r="BC23" i="12"/>
  <c r="BC27" i="12" s="1"/>
  <c r="BH23" i="12"/>
  <c r="BH27" i="12" s="1"/>
  <c r="BM23" i="12"/>
  <c r="BM27" i="12" s="1"/>
  <c r="BR23" i="12"/>
  <c r="BS23" i="12"/>
  <c r="BS27" i="12" s="1"/>
  <c r="BT23" i="12"/>
  <c r="BT27" i="12" s="1"/>
  <c r="BU23" i="12"/>
  <c r="BU27" i="12" s="1"/>
  <c r="BV23" i="12"/>
  <c r="CB23" i="12"/>
  <c r="CB27" i="12" s="1"/>
  <c r="G24" i="12"/>
  <c r="K24" i="12"/>
  <c r="O24" i="12"/>
  <c r="S24" i="12"/>
  <c r="T24" i="12"/>
  <c r="Y24" i="12"/>
  <c r="AD24" i="12"/>
  <c r="AI24" i="12"/>
  <c r="AN24" i="12"/>
  <c r="BW24" i="12" s="1"/>
  <c r="AS24" i="12"/>
  <c r="AX24" i="12"/>
  <c r="BC24" i="12"/>
  <c r="BH24" i="12"/>
  <c r="BM24" i="12"/>
  <c r="BR24" i="12"/>
  <c r="BS24" i="12"/>
  <c r="BT24" i="12"/>
  <c r="BU24" i="12"/>
  <c r="BV24" i="12"/>
  <c r="CB24" i="12"/>
  <c r="G25" i="12"/>
  <c r="K25" i="12"/>
  <c r="O25" i="12"/>
  <c r="O27" i="12" s="1"/>
  <c r="S25" i="12"/>
  <c r="T25" i="12" s="1"/>
  <c r="Y25" i="12"/>
  <c r="AD25" i="12"/>
  <c r="AI25" i="12"/>
  <c r="AN25" i="12"/>
  <c r="AS25" i="12"/>
  <c r="AX25" i="12"/>
  <c r="BC25" i="12"/>
  <c r="BH25" i="12"/>
  <c r="BM25" i="12"/>
  <c r="BR25" i="12"/>
  <c r="BS25" i="12"/>
  <c r="BT25" i="12"/>
  <c r="BU25" i="12"/>
  <c r="BV25" i="12"/>
  <c r="BW25" i="12"/>
  <c r="CB25" i="12"/>
  <c r="G26" i="12"/>
  <c r="K26" i="12"/>
  <c r="O26" i="12"/>
  <c r="T26" i="12" s="1"/>
  <c r="S26" i="12"/>
  <c r="Y26" i="12"/>
  <c r="AD26" i="12"/>
  <c r="BW26" i="12" s="1"/>
  <c r="AI26" i="12"/>
  <c r="AN26" i="12"/>
  <c r="AS26" i="12"/>
  <c r="AX26" i="12"/>
  <c r="BC26" i="12"/>
  <c r="BH26" i="12"/>
  <c r="BM26" i="12"/>
  <c r="BR26" i="12"/>
  <c r="BS26" i="12"/>
  <c r="BT26" i="12"/>
  <c r="BU26" i="12"/>
  <c r="BV26" i="12"/>
  <c r="CB26" i="12"/>
  <c r="D27" i="12"/>
  <c r="E27" i="12"/>
  <c r="F27" i="12"/>
  <c r="H27" i="12"/>
  <c r="I27" i="12"/>
  <c r="J27" i="12"/>
  <c r="L27" i="12"/>
  <c r="M27" i="12"/>
  <c r="N27" i="12"/>
  <c r="Q27" i="12"/>
  <c r="R27" i="12"/>
  <c r="U27" i="12"/>
  <c r="V27" i="12"/>
  <c r="Y27" i="12" s="1"/>
  <c r="W27" i="12"/>
  <c r="X27" i="12"/>
  <c r="Z27" i="12"/>
  <c r="AA27" i="12"/>
  <c r="AB27" i="12"/>
  <c r="AC27" i="12"/>
  <c r="AD27" i="12"/>
  <c r="AE27" i="12"/>
  <c r="AF27" i="12"/>
  <c r="AG27" i="12"/>
  <c r="AH27" i="12"/>
  <c r="AJ27" i="12"/>
  <c r="AK27" i="12"/>
  <c r="AL27" i="12"/>
  <c r="AM27" i="12"/>
  <c r="AO27" i="12"/>
  <c r="AP27" i="12"/>
  <c r="AQ27" i="12"/>
  <c r="AR27" i="12"/>
  <c r="AT27" i="12"/>
  <c r="AU27" i="12"/>
  <c r="AV27" i="12"/>
  <c r="AW27" i="12"/>
  <c r="AX27" i="12"/>
  <c r="AY27" i="12"/>
  <c r="AZ27" i="12"/>
  <c r="BA27" i="12"/>
  <c r="BB27" i="12"/>
  <c r="BD27" i="12"/>
  <c r="BE27" i="12"/>
  <c r="BF27" i="12"/>
  <c r="BG27" i="12"/>
  <c r="BI27" i="12"/>
  <c r="BJ27" i="12"/>
  <c r="BK27" i="12"/>
  <c r="BL27" i="12"/>
  <c r="BN27" i="12"/>
  <c r="BO27" i="12"/>
  <c r="BP27" i="12"/>
  <c r="BQ27" i="12"/>
  <c r="BR27" i="12"/>
  <c r="BV27" i="12"/>
  <c r="BX27" i="12"/>
  <c r="BY27" i="12"/>
  <c r="BZ27" i="12"/>
  <c r="CA27" i="12"/>
  <c r="D28" i="12"/>
  <c r="E28" i="12"/>
  <c r="F28" i="12"/>
  <c r="H28" i="12"/>
  <c r="I28" i="12"/>
  <c r="J28" i="12"/>
  <c r="L28" i="12"/>
  <c r="M28" i="12"/>
  <c r="N28" i="12"/>
  <c r="Q28" i="12"/>
  <c r="R28" i="12"/>
  <c r="U28" i="12"/>
  <c r="V28" i="12"/>
  <c r="Y28" i="12" s="1"/>
  <c r="W28" i="12"/>
  <c r="X28" i="12"/>
  <c r="Z28" i="12"/>
  <c r="AA28" i="12"/>
  <c r="AB28" i="12"/>
  <c r="AC28" i="12"/>
  <c r="AD28" i="12"/>
  <c r="AE28" i="12"/>
  <c r="AF28" i="12"/>
  <c r="AG28" i="12"/>
  <c r="AH28" i="12"/>
  <c r="AJ28" i="12"/>
  <c r="AK28" i="12"/>
  <c r="AL28" i="12"/>
  <c r="AM28" i="12"/>
  <c r="AO28" i="12"/>
  <c r="AP28" i="12"/>
  <c r="AQ28" i="12"/>
  <c r="AR28" i="12"/>
  <c r="AT28" i="12"/>
  <c r="AU28" i="12"/>
  <c r="AV28" i="12"/>
  <c r="AW28" i="12"/>
  <c r="AX28" i="12"/>
  <c r="AY28" i="12"/>
  <c r="AZ28" i="12"/>
  <c r="BA28" i="12"/>
  <c r="BB28" i="12"/>
  <c r="BD28" i="12"/>
  <c r="BE28" i="12"/>
  <c r="BF28" i="12"/>
  <c r="BG28" i="12"/>
  <c r="BI28" i="12"/>
  <c r="BJ28" i="12"/>
  <c r="BK28" i="12"/>
  <c r="BL28" i="12"/>
  <c r="BN28" i="12"/>
  <c r="BO28" i="12"/>
  <c r="BP28" i="12"/>
  <c r="BQ28" i="12"/>
  <c r="BR28" i="12"/>
  <c r="BV28" i="12"/>
  <c r="BX28" i="12"/>
  <c r="BY28" i="12"/>
  <c r="BZ28" i="12"/>
  <c r="CA28" i="12"/>
  <c r="T22" i="12" l="1"/>
  <c r="S28" i="12"/>
  <c r="X3" i="12" s="1"/>
  <c r="BW27" i="12"/>
  <c r="T27" i="12"/>
  <c r="G9" i="8"/>
  <c r="F9" i="9"/>
  <c r="F9" i="11"/>
  <c r="F9" i="5"/>
  <c r="F9" i="8"/>
  <c r="E9" i="4"/>
  <c r="D9" i="4"/>
  <c r="E9" i="7"/>
  <c r="E9" i="10"/>
  <c r="E9" i="9"/>
  <c r="E9" i="5"/>
  <c r="E9" i="11"/>
  <c r="E9" i="8"/>
  <c r="BU28" i="12"/>
  <c r="W3" i="12"/>
  <c r="BM28" i="12"/>
  <c r="AS28" i="12"/>
  <c r="G28" i="12"/>
  <c r="G9" i="10"/>
  <c r="BH28" i="12"/>
  <c r="AN28" i="12"/>
  <c r="BW12" i="12"/>
  <c r="T23" i="12"/>
  <c r="Y22" i="12"/>
  <c r="BW15" i="12"/>
  <c r="T10" i="12"/>
  <c r="AN27" i="12"/>
  <c r="E9" i="6"/>
  <c r="BS22" i="12"/>
  <c r="BS28" i="12" s="1"/>
  <c r="BT22" i="12"/>
  <c r="BT28" i="12" s="1"/>
  <c r="H9" i="5" l="1"/>
  <c r="C9" i="4"/>
  <c r="D9" i="11"/>
  <c r="D9" i="7"/>
  <c r="D9" i="10"/>
  <c r="D9" i="9"/>
  <c r="D9" i="5"/>
  <c r="D9" i="8"/>
  <c r="BW22" i="12"/>
  <c r="BW28" i="12" s="1"/>
  <c r="G9" i="6"/>
  <c r="G9" i="9"/>
  <c r="G9" i="5"/>
  <c r="T28" i="12"/>
  <c r="G9" i="7"/>
  <c r="Y3" i="12" l="1"/>
  <c r="F9" i="4"/>
  <c r="G9" i="4"/>
  <c r="H9" i="6"/>
  <c r="H9" i="9"/>
  <c r="H9" i="7"/>
  <c r="H9" i="10"/>
  <c r="H9" i="11"/>
  <c r="H9" i="8"/>
</calcChain>
</file>

<file path=xl/sharedStrings.xml><?xml version="1.0" encoding="utf-8"?>
<sst xmlns="http://schemas.openxmlformats.org/spreadsheetml/2006/main" count="222" uniqueCount="106">
  <si>
    <t>Atbalsta funkciju kopējie izdevumi vidēji uz vienu amata vietu</t>
  </si>
  <si>
    <t>1.cet.</t>
  </si>
  <si>
    <t>2.cet.</t>
  </si>
  <si>
    <t>3.cet.</t>
  </si>
  <si>
    <t>4.cet.</t>
  </si>
  <si>
    <t>Gadā</t>
  </si>
  <si>
    <t>kur</t>
  </si>
  <si>
    <t>ƒ1 =</t>
  </si>
  <si>
    <t xml:space="preserve">                 – pārskata gada vidējais faktiskais/plānotais amata vietu skaits.</t>
  </si>
  <si>
    <t>Amati, kas nodrošina atbalsta funkcijas (pamatfunkcijas)</t>
  </si>
  <si>
    <t xml:space="preserve"> Amata vietu skaits</t>
  </si>
  <si>
    <t>Atlīdzība atbalsta funkciju/pamatfunkciju veicošajam personālam un samaksa ārpakalpojuma sniedzējam par atbalsts funkciju nodrošināšanu</t>
  </si>
  <si>
    <t xml:space="preserve">Atbalsta funkciju/pamatfunkciju veicošā personāla netiešie izdevumi (uzturēšana izdevumi) </t>
  </si>
  <si>
    <t>Pārējie uzturēšana izdevumi</t>
  </si>
  <si>
    <t>Kapitālie izdevumi</t>
  </si>
  <si>
    <t>Pārējie izdevumi, kas veidojas pēc uzkrāšanas principa un nav klasificēti iepriekš</t>
  </si>
  <si>
    <t>Nekustamā īpašuma izdevumi</t>
  </si>
  <si>
    <t>IT izdevumi</t>
  </si>
  <si>
    <t>Transportlīdzekļu izdevumi</t>
  </si>
  <si>
    <t>Sakaru līdzekļu izdevumi</t>
  </si>
  <si>
    <t>Personāla vadības izdevumi</t>
  </si>
  <si>
    <t>Komandējumu izdevumi</t>
  </si>
  <si>
    <t>Kancelejas preču izdevumi</t>
  </si>
  <si>
    <t>Pārstāvniecības izdevumi</t>
  </si>
  <si>
    <t>Pārējie izdevumi</t>
  </si>
  <si>
    <t>1.cet.
kopā</t>
  </si>
  <si>
    <t>2.cet.
kopā</t>
  </si>
  <si>
    <t>3.cet.
kopā</t>
  </si>
  <si>
    <t>4.cet.
kopā</t>
  </si>
  <si>
    <t>Gads kopā</t>
  </si>
  <si>
    <t>uz 01.01.</t>
  </si>
  <si>
    <t>uz 01.02.</t>
  </si>
  <si>
    <t>uz 01.03.</t>
  </si>
  <si>
    <t>1.cet. 
kopā</t>
  </si>
  <si>
    <t>uz 01.04.</t>
  </si>
  <si>
    <t>uz 01.05.</t>
  </si>
  <si>
    <t>uz 01.06.</t>
  </si>
  <si>
    <t>uz 01.07.</t>
  </si>
  <si>
    <t>uz 01.08.</t>
  </si>
  <si>
    <t>uz 01.09.</t>
  </si>
  <si>
    <t>uz 01.10.</t>
  </si>
  <si>
    <t>uz 01.11.</t>
  </si>
  <si>
    <t>uz 01.12.</t>
  </si>
  <si>
    <t>Atbalsta funkcijas</t>
  </si>
  <si>
    <t>Finanšu pārvaldība</t>
  </si>
  <si>
    <t>finanšu analīzes, vadības un grāmatvedības amati</t>
  </si>
  <si>
    <t>Neietilpst funkciju nodrošināšanas (uzturēšanas) izdevumos</t>
  </si>
  <si>
    <t>Nav attiecināmi uz naudas plūsmas uzskaiti</t>
  </si>
  <si>
    <t>Personāla pārvaldība</t>
  </si>
  <si>
    <t>personāla vadības amati</t>
  </si>
  <si>
    <t>IT nodrošinājums</t>
  </si>
  <si>
    <t>iestāžu drošības (Līmenis I A un II A) un informācijas tehnoloģijas amati (ja informācijas tehnoloģiju jautājumi nav iestādes pamatfunkcija)</t>
  </si>
  <si>
    <t>Iepirkumu nodrošinājums</t>
  </si>
  <si>
    <t>apgādes (iepirkšana) amati (ja apgāde (iepirkšana) nav iestādes pamatfunkcija) un juridiskās analīzes, izpildes kontroles un pakalpojumu amati (amati, kuru pildītāju pienākumi ir saistīti ar iepirkumu nodrošinājumu)</t>
  </si>
  <si>
    <t>Lietvedība</t>
  </si>
  <si>
    <t>dokumentu rediģēšanas amati (ja dokumentu rediģēšana nav iestādes pamatfunkcija), iestāžu procedūras un arhīvu pakalpojumu amati (ja arhīvu pakalpojumi nav iestādes pamatfunkcija), dokumentu pārvaldības amati (ja dokumentu pārvaldība nav iestādes pamatfunkcija), fondu glabāšanas amati (ja fondu glabāšana nav iestādes pamatfunkcija) un sekretariāta funkciju amati</t>
  </si>
  <si>
    <t>Nekustamā īpašuma pārvaldīšana</t>
  </si>
  <si>
    <t>apsaimniekošanas amati (ja apsaimniekošana nav iestādes pamatfunkcija), apsardze un uzraudzības amati (amati, kuru pildītāju pienākums ir objektu apsardze), fiziskā un kvalificētā darba amati (amati, kuru pildītāju pienākumi ir saistīti ar nekustamā īpašuma pārvaldīšanu)</t>
  </si>
  <si>
    <t>Autotransporta nodrošinājums</t>
  </si>
  <si>
    <t>dispečeru pakalpojumu amati (amati, kuru pildītāju pienākumi ir saistīti ar autotransporta nodrošinājumu), fiziskā un kvalificētā darba amati (amati, kuru pildītāju pienākumi ir saistīti ar autotransporta nodrošinājumu), transportlīdzekļa vadīšanas amati (ja transportlīdzekļa vadīšana nav iestādes pamatfunkcija)</t>
  </si>
  <si>
    <t>Juridiskais nodrošinājums</t>
  </si>
  <si>
    <t xml:space="preserve">juridiskās analīzes, izpildes kontroles un pakalpojumu  amati (ja tiesību aktu izstrāde, analīze un kontrole nav iestādes pamatfunkcija) </t>
  </si>
  <si>
    <t>Kvalitātes pārvaldība un iekšējais audits</t>
  </si>
  <si>
    <t>iekšējā audita amati, kvalitātes vadības un risku vadības (darbības riski) amati</t>
  </si>
  <si>
    <t>Sabiedriskās attiecības</t>
  </si>
  <si>
    <t xml:space="preserve">komunikācijas un sabiedriskās attiecības amati </t>
  </si>
  <si>
    <t>Darba drošība</t>
  </si>
  <si>
    <t>darba aizsardzības amati</t>
  </si>
  <si>
    <t>Citas maza apjoma atbalsta funkcijas</t>
  </si>
  <si>
    <t>apsardzes un uzraudzības  amati (amati, kuru pildītāju pienākums ir personu apsardze), dispečeru pakalpojumu amati (amati, kuru pildītāju pienākumi nav saistīti ar autotransporta nodrošinājumu), fiziskā un kvalificētā darba amati (amati, kuru pildītāju pienākumi nav saistīti ar nekustamā īpašuma pārvaldīšanu vai autotransporta nodrošinājumu), iestāžu drošības amati (Līmenis I B un II B), transportlīdzekļu tehniskās apkopes amati (amati, kuru pildītāju pienākums ir gaisakuģu un peldlīdzekļu tehniskā apkope), klientu apkalpošanas amati (ja klientu apkalpošana nav iestādes pamatfunkcija), radošo darbu amati, restaurācijas darbu amati un tulki (ja tulkošana nav iestādes pamatfunkcija)</t>
  </si>
  <si>
    <t xml:space="preserve">Kopā atbalsta funkcijām: </t>
  </si>
  <si>
    <t>Pamatfunkcijas</t>
  </si>
  <si>
    <t xml:space="preserve">Pamatfunkcija Nr.1 </t>
  </si>
  <si>
    <t xml:space="preserve">Pamatfunkcija Nr.2 </t>
  </si>
  <si>
    <t xml:space="preserve">Pamatfunkcija Nr.3 </t>
  </si>
  <si>
    <t xml:space="preserve">Pamatfunkcija Nr.4 </t>
  </si>
  <si>
    <t xml:space="preserve">Kopā pamatfunkcijām: </t>
  </si>
  <si>
    <t>Atbalsta un pamatfunkciju dati kopā:</t>
  </si>
  <si>
    <t>ƒ2 =</t>
  </si>
  <si>
    <t xml:space="preserve">              – pārskata gada vidējais faktiskais/plānotais amata vietu skaits.</t>
  </si>
  <si>
    <t xml:space="preserve">              – finanšu pārvaldības funkcijas kopējie faktiskie/plānotie izdevumi pārskata gadā,</t>
  </si>
  <si>
    <t>Finanšu pārvaldības izdevumi vidēji uz  vienu amata vietu</t>
  </si>
  <si>
    <t>ƒ4 =</t>
  </si>
  <si>
    <t xml:space="preserve">             – pārskata gada vidējais faktiskais/plānotais amata vietu skaits.</t>
  </si>
  <si>
    <t xml:space="preserve">             – IT nodrošinājuma funkcijas kopējie faktiskie/plānotie izdevumi pārskata gadā,</t>
  </si>
  <si>
    <t>IT nodrošinājuma izdevumi vidēji uz  vienu amata vietu</t>
  </si>
  <si>
    <t>ƒ6 =</t>
  </si>
  <si>
    <t xml:space="preserve">             – lietvedības nodrošinājuma funkcijas kopējie faktiskie/plānotie izdevumi pārskata gadā,</t>
  </si>
  <si>
    <t xml:space="preserve">Lietvedības nodrošinājuma izdevumi vidēji uz  vienu amata vietu </t>
  </si>
  <si>
    <t>ƒ8=</t>
  </si>
  <si>
    <t xml:space="preserve">             – kvalitātes pārvaldības un iekšējā audita funkciju kopējie faktiskie/plānotie izdevumi pārskata gadā,</t>
  </si>
  <si>
    <t>Kvalitātes pārvaldības un iekšējā audita izdevumi vidēji uz  vienu amata vietu</t>
  </si>
  <si>
    <t>ƒ9=</t>
  </si>
  <si>
    <t xml:space="preserve">              – pārējo atbalsta funkciju kopējie faktiskie/plānotie izdevumi pārskata gadā,</t>
  </si>
  <si>
    <t>Pārējo atbalsta funkciju izdevumi vidēji uz vienu amata vietu</t>
  </si>
  <si>
    <t>ƒ7=</t>
  </si>
  <si>
    <t xml:space="preserve">            – pārskata gada vidējais faktiskais/plānotais amata vietu skaits.</t>
  </si>
  <si>
    <t xml:space="preserve">            – juridiskā nodrošinājuma funkcijas kopējie faktiskie/plānotie izdevumi pārskata gadā,</t>
  </si>
  <si>
    <t>Juridiskā nodrošinājuma izdevumi vidēji uz  vienu amata vietu</t>
  </si>
  <si>
    <t>ƒ5 =</t>
  </si>
  <si>
    <t xml:space="preserve">             – iepirkumu nodrošinājuma funkcijas kopējie faktiskie/plānotie izdevumi pārskata gadā,</t>
  </si>
  <si>
    <t>Iepirkumu nodrošinājuma izdevumi vidēji uz  vienu amata vietu</t>
  </si>
  <si>
    <t>ƒ3 =</t>
  </si>
  <si>
    <t xml:space="preserve">                 – personāla pārvaldības funkcijas kopējie faktiskie/plānotie izdevumi pārskata gadā,</t>
  </si>
  <si>
    <t>Personāla pārvaldības izdevumi vidēji uz  vienu amata vietu</t>
  </si>
  <si>
    <t xml:space="preserve">                 – visu atbalsta funkciju kopējie faktiskie/plānotie izdevumi pārskata gadā,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</si>
</sst>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Ls&quot;\ #,##0.00;[Red]&quot;Ls&quot;\ #,##0.00"/>
  </numFmts>
  <fonts count="14" x14ac:knownFonts="1">
    <font>
      <sz val="11"/>
      <color theme="1"/>
      <name val="Calibri"/>
      <family val="2"/>
      <scheme val="minor"/>
    </font>
    <font>
      <sz val="12"/>
      <color theme="1"/>
      <name val="Times New Roman"/>
      <family val="2"/>
      <charset val="186"/>
    </font>
    <font>
      <b/>
      <sz val="12"/>
      <color theme="1"/>
      <name val="Times New Roman"/>
      <family val="1"/>
      <charset val="186"/>
    </font>
    <font>
      <b/>
      <i/>
      <sz val="12"/>
      <color theme="1"/>
      <name val="Times New Roman"/>
      <family val="1"/>
      <charset val="186"/>
    </font>
    <font>
      <sz val="12"/>
      <color theme="1"/>
      <name val="Times New Roman"/>
      <family val="1"/>
      <charset val="186"/>
    </font>
    <font>
      <sz val="10"/>
      <color theme="1"/>
      <name val="Times New Roman"/>
      <family val="2"/>
      <charset val="186"/>
    </font>
    <font>
      <sz val="10"/>
      <color theme="1"/>
      <name val="Times New Roman"/>
      <family val="1"/>
      <charset val="186"/>
    </font>
    <font>
      <b/>
      <sz val="10"/>
      <color theme="1"/>
      <name val="Times New Roman"/>
      <family val="1"/>
      <charset val="186"/>
    </font>
    <font>
      <b/>
      <i/>
      <sz val="10"/>
      <color theme="1"/>
      <name val="Times New Roman"/>
      <family val="1"/>
      <charset val="186"/>
    </font>
    <font>
      <i/>
      <sz val="10"/>
      <color theme="1"/>
      <name val="Times New Roman"/>
      <family val="1"/>
      <charset val="186"/>
    </font>
    <font>
      <i/>
      <sz val="10"/>
      <color rgb="FF000000"/>
      <name val="Times New Roman"/>
      <family val="1"/>
      <charset val="186"/>
    </font>
    <font>
      <i/>
      <sz val="10"/>
      <name val="Times New Roman"/>
      <family val="1"/>
      <charset val="186"/>
    </font>
    <font>
      <b/>
      <sz val="11"/>
      <color theme="1"/>
      <name val="Times New Roman"/>
      <family val="1"/>
      <charset val="186"/>
    </font>
    <font>
      <b/>
      <u/>
      <sz val="12"/>
      <color theme="1"/>
      <name val="Times New Roman"/>
      <family val="1"/>
      <charset val="186"/>
    </font>
  </fonts>
  <fills count="7">
    <fill>
      <patternFill patternType="none"/>
    </fill>
    <fill>
      <patternFill patternType="gray125"/>
    </fill>
    <fill>
      <patternFill patternType="solid">
        <fgColor rgb="FF00B0F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6"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medium">
        <color indexed="64"/>
      </right>
      <top style="medium">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s>
  <cellStyleXfs count="2">
    <xf numFmtId="0" fontId="0" fillId="0" borderId="0"/>
    <xf numFmtId="0" fontId="1" fillId="0" borderId="0"/>
  </cellStyleXfs>
  <cellXfs count="156">
    <xf numFmtId="0" fontId="0" fillId="0" borderId="0" xfId="0"/>
    <xf numFmtId="0" fontId="1" fillId="0" borderId="0" xfId="1"/>
    <xf numFmtId="164" fontId="12" fillId="2" borderId="1" xfId="1" applyNumberFormat="1" applyFont="1" applyFill="1" applyBorder="1" applyAlignment="1">
      <alignment horizontal="center"/>
    </xf>
    <xf numFmtId="0" fontId="2" fillId="2" borderId="1" xfId="1"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1" xfId="1" applyFont="1" applyFill="1" applyBorder="1"/>
    <xf numFmtId="0" fontId="4" fillId="0" borderId="0" xfId="1" applyFont="1"/>
    <xf numFmtId="0" fontId="4" fillId="0" borderId="0" xfId="1" applyFont="1" applyAlignment="1">
      <alignment vertical="center"/>
    </xf>
    <xf numFmtId="3" fontId="3" fillId="0" borderId="0" xfId="1" applyNumberFormat="1" applyFont="1" applyAlignment="1">
      <alignment horizontal="center"/>
    </xf>
    <xf numFmtId="3" fontId="1" fillId="0" borderId="0" xfId="1" applyNumberFormat="1"/>
    <xf numFmtId="0" fontId="1" fillId="0" borderId="0" xfId="1" applyAlignment="1">
      <alignment vertical="top"/>
    </xf>
    <xf numFmtId="0" fontId="1" fillId="0" borderId="0" xfId="1" applyAlignment="1">
      <alignment wrapText="1"/>
    </xf>
    <xf numFmtId="0" fontId="1" fillId="0" borderId="0" xfId="1" applyAlignment="1">
      <alignment horizontal="right" vertical="top"/>
    </xf>
    <xf numFmtId="3" fontId="5" fillId="0" borderId="0" xfId="1" applyNumberFormat="1" applyFont="1" applyFill="1"/>
    <xf numFmtId="3" fontId="7" fillId="6" borderId="37" xfId="1" applyNumberFormat="1" applyFont="1" applyFill="1" applyBorder="1" applyAlignment="1">
      <alignment horizontal="center" vertical="center"/>
    </xf>
    <xf numFmtId="3" fontId="7" fillId="6" borderId="45" xfId="1" applyNumberFormat="1" applyFont="1" applyFill="1" applyBorder="1" applyAlignment="1">
      <alignment horizontal="center" vertical="center"/>
    </xf>
    <xf numFmtId="3" fontId="7" fillId="6" borderId="44" xfId="1" applyNumberFormat="1" applyFont="1" applyFill="1" applyBorder="1" applyAlignment="1">
      <alignment horizontal="center" vertical="center"/>
    </xf>
    <xf numFmtId="3" fontId="7" fillId="6" borderId="47" xfId="1" applyNumberFormat="1" applyFont="1" applyFill="1" applyBorder="1" applyAlignment="1">
      <alignment horizontal="center" vertical="center"/>
    </xf>
    <xf numFmtId="3" fontId="7" fillId="6" borderId="46" xfId="1" applyNumberFormat="1" applyFont="1" applyFill="1" applyBorder="1" applyAlignment="1">
      <alignment horizontal="center" vertical="center"/>
    </xf>
    <xf numFmtId="3" fontId="7" fillId="6" borderId="43" xfId="1" applyNumberFormat="1" applyFont="1" applyFill="1" applyBorder="1" applyAlignment="1">
      <alignment horizontal="center" vertical="center"/>
    </xf>
    <xf numFmtId="3" fontId="7" fillId="6" borderId="37" xfId="1" applyNumberFormat="1" applyFont="1" applyFill="1" applyBorder="1" applyAlignment="1">
      <alignment horizontal="center"/>
    </xf>
    <xf numFmtId="0" fontId="7" fillId="6" borderId="45" xfId="1" applyFont="1" applyFill="1" applyBorder="1" applyAlignment="1">
      <alignment horizontal="center" vertical="center"/>
    </xf>
    <xf numFmtId="0" fontId="7" fillId="6" borderId="44" xfId="1" applyFont="1" applyFill="1" applyBorder="1" applyAlignment="1">
      <alignment horizontal="center" vertical="center"/>
    </xf>
    <xf numFmtId="0" fontId="7" fillId="6" borderId="43" xfId="1" applyFont="1" applyFill="1" applyBorder="1" applyAlignment="1">
      <alignment horizontal="center" vertical="center"/>
    </xf>
    <xf numFmtId="3" fontId="7" fillId="5" borderId="32" xfId="1" applyNumberFormat="1" applyFont="1" applyFill="1" applyBorder="1" applyAlignment="1">
      <alignment horizontal="center" vertical="center"/>
    </xf>
    <xf numFmtId="3" fontId="7" fillId="5" borderId="35" xfId="1" applyNumberFormat="1" applyFont="1" applyFill="1" applyBorder="1" applyAlignment="1">
      <alignment horizontal="center" vertical="center"/>
    </xf>
    <xf numFmtId="3" fontId="7" fillId="5" borderId="34" xfId="1" applyNumberFormat="1" applyFont="1" applyFill="1" applyBorder="1" applyAlignment="1">
      <alignment horizontal="center" vertical="center"/>
    </xf>
    <xf numFmtId="3" fontId="7" fillId="5" borderId="38" xfId="1" applyNumberFormat="1" applyFont="1" applyFill="1" applyBorder="1" applyAlignment="1">
      <alignment horizontal="center" vertical="center"/>
    </xf>
    <xf numFmtId="3" fontId="7" fillId="5" borderId="36" xfId="1" applyNumberFormat="1" applyFont="1" applyFill="1" applyBorder="1" applyAlignment="1">
      <alignment horizontal="center" vertical="center"/>
    </xf>
    <xf numFmtId="3" fontId="7" fillId="5" borderId="33" xfId="1" applyNumberFormat="1" applyFont="1" applyFill="1" applyBorder="1" applyAlignment="1">
      <alignment horizontal="center" vertical="center"/>
    </xf>
    <xf numFmtId="3" fontId="7" fillId="5" borderId="32" xfId="1" applyNumberFormat="1" applyFont="1" applyFill="1" applyBorder="1" applyAlignment="1">
      <alignment horizontal="center"/>
    </xf>
    <xf numFmtId="0" fontId="7" fillId="5" borderId="35" xfId="1" applyFont="1" applyFill="1" applyBorder="1" applyAlignment="1">
      <alignment horizontal="center" vertical="center"/>
    </xf>
    <xf numFmtId="0" fontId="7" fillId="5" borderId="34" xfId="1" applyFont="1" applyFill="1" applyBorder="1" applyAlignment="1">
      <alignment horizontal="center" vertical="center"/>
    </xf>
    <xf numFmtId="0" fontId="7" fillId="5" borderId="33" xfId="1" applyFont="1" applyFill="1" applyBorder="1" applyAlignment="1">
      <alignment horizontal="center" vertical="center"/>
    </xf>
    <xf numFmtId="3" fontId="5" fillId="4" borderId="29" xfId="1" applyNumberFormat="1" applyFont="1" applyFill="1" applyBorder="1"/>
    <xf numFmtId="3" fontId="5" fillId="0" borderId="35" xfId="1" applyNumberFormat="1" applyFont="1" applyBorder="1"/>
    <xf numFmtId="3" fontId="5" fillId="0" borderId="34" xfId="1" applyNumberFormat="1" applyFont="1" applyBorder="1"/>
    <xf numFmtId="3" fontId="5" fillId="0" borderId="38" xfId="1" applyNumberFormat="1" applyFont="1" applyBorder="1"/>
    <xf numFmtId="3" fontId="5" fillId="3" borderId="29" xfId="1" applyNumberFormat="1" applyFont="1" applyFill="1" applyBorder="1"/>
    <xf numFmtId="3" fontId="6" fillId="4" borderId="29" xfId="1" applyNumberFormat="1" applyFont="1" applyFill="1" applyBorder="1"/>
    <xf numFmtId="3" fontId="6" fillId="0" borderId="29" xfId="1" applyNumberFormat="1" applyFont="1" applyBorder="1"/>
    <xf numFmtId="3" fontId="5" fillId="0" borderId="33" xfId="1" applyNumberFormat="1" applyFont="1" applyBorder="1"/>
    <xf numFmtId="3" fontId="5" fillId="0" borderId="29" xfId="1" applyNumberFormat="1" applyFont="1" applyBorder="1"/>
    <xf numFmtId="3" fontId="5" fillId="0" borderId="36" xfId="1" applyNumberFormat="1" applyFont="1" applyBorder="1"/>
    <xf numFmtId="3" fontId="7" fillId="3" borderId="32" xfId="1" applyNumberFormat="1" applyFont="1" applyFill="1" applyBorder="1" applyAlignment="1">
      <alignment horizontal="center"/>
    </xf>
    <xf numFmtId="3" fontId="5" fillId="4" borderId="32" xfId="1" applyNumberFormat="1" applyFont="1" applyFill="1" applyBorder="1"/>
    <xf numFmtId="0" fontId="5" fillId="0" borderId="35" xfId="1" applyFont="1" applyBorder="1"/>
    <xf numFmtId="0" fontId="5" fillId="0" borderId="34" xfId="1" applyFont="1" applyBorder="1"/>
    <xf numFmtId="0" fontId="5" fillId="0" borderId="33" xfId="1" applyFont="1" applyBorder="1"/>
    <xf numFmtId="3" fontId="7" fillId="4" borderId="32" xfId="1" applyNumberFormat="1" applyFont="1" applyFill="1" applyBorder="1"/>
    <xf numFmtId="3" fontId="5" fillId="0" borderId="31" xfId="1" applyNumberFormat="1" applyFont="1" applyBorder="1"/>
    <xf numFmtId="3" fontId="5" fillId="0" borderId="28" xfId="1" applyNumberFormat="1" applyFont="1" applyBorder="1"/>
    <xf numFmtId="3" fontId="5" fillId="0" borderId="27" xfId="1" applyNumberFormat="1" applyFont="1" applyBorder="1"/>
    <xf numFmtId="3" fontId="5" fillId="0" borderId="26" xfId="1" applyNumberFormat="1" applyFont="1" applyBorder="1"/>
    <xf numFmtId="0" fontId="9" fillId="0" borderId="37" xfId="1" applyFont="1" applyBorder="1" applyAlignment="1">
      <alignment horizontal="right" vertical="top" wrapText="1"/>
    </xf>
    <xf numFmtId="0" fontId="8" fillId="0" borderId="37" xfId="1" applyFont="1" applyBorder="1" applyAlignment="1">
      <alignment vertical="center" wrapText="1"/>
    </xf>
    <xf numFmtId="0" fontId="9" fillId="0" borderId="32" xfId="1" applyFont="1" applyBorder="1" applyAlignment="1">
      <alignment horizontal="right" vertical="top"/>
    </xf>
    <xf numFmtId="0" fontId="8" fillId="0" borderId="32" xfId="1" applyFont="1" applyBorder="1" applyAlignment="1">
      <alignment vertical="center" wrapText="1"/>
    </xf>
    <xf numFmtId="0" fontId="10" fillId="0" borderId="32" xfId="1" applyFont="1" applyBorder="1" applyAlignment="1">
      <alignment horizontal="right" vertical="top" wrapText="1"/>
    </xf>
    <xf numFmtId="0" fontId="9" fillId="0" borderId="32" xfId="1" applyFont="1" applyBorder="1" applyAlignment="1">
      <alignment horizontal="right" vertical="top" wrapText="1"/>
    </xf>
    <xf numFmtId="0" fontId="8" fillId="0" borderId="32" xfId="1" applyFont="1" applyFill="1" applyBorder="1" applyAlignment="1">
      <alignment vertical="center" wrapText="1"/>
    </xf>
    <xf numFmtId="0" fontId="10" fillId="0" borderId="32" xfId="1" applyFont="1" applyBorder="1" applyAlignment="1">
      <alignment horizontal="right" vertical="top"/>
    </xf>
    <xf numFmtId="3" fontId="5" fillId="0" borderId="30" xfId="1" applyNumberFormat="1" applyFont="1" applyBorder="1"/>
    <xf numFmtId="3" fontId="7" fillId="3" borderId="29" xfId="1" applyNumberFormat="1" applyFont="1" applyFill="1" applyBorder="1" applyAlignment="1">
      <alignment horizontal="center"/>
    </xf>
    <xf numFmtId="0" fontId="5" fillId="0" borderId="28" xfId="1" applyFont="1" applyBorder="1"/>
    <xf numFmtId="0" fontId="5" fillId="0" borderId="27" xfId="1" applyFont="1" applyBorder="1"/>
    <xf numFmtId="0" fontId="5" fillId="0" borderId="26" xfId="1" applyFont="1" applyBorder="1"/>
    <xf numFmtId="3" fontId="7" fillId="4" borderId="29" xfId="1" applyNumberFormat="1" applyFont="1" applyFill="1" applyBorder="1"/>
    <xf numFmtId="0" fontId="9" fillId="0" borderId="25" xfId="1" applyFont="1" applyBorder="1" applyAlignment="1">
      <alignment horizontal="right" vertical="top" wrapText="1"/>
    </xf>
    <xf numFmtId="0" fontId="8" fillId="0" borderId="25" xfId="1" applyFont="1" applyFill="1" applyBorder="1" applyAlignment="1">
      <alignment vertical="center" wrapText="1"/>
    </xf>
    <xf numFmtId="0" fontId="6" fillId="0" borderId="20" xfId="1" applyFont="1" applyFill="1" applyBorder="1" applyAlignment="1">
      <alignment horizontal="center" vertical="center" wrapText="1"/>
    </xf>
    <xf numFmtId="0" fontId="7" fillId="0" borderId="19" xfId="1" applyFont="1" applyBorder="1" applyAlignment="1">
      <alignment horizontal="center" vertical="center"/>
    </xf>
    <xf numFmtId="0" fontId="7" fillId="0" borderId="18" xfId="1" applyFont="1" applyBorder="1" applyAlignment="1">
      <alignment horizontal="center" vertical="center"/>
    </xf>
    <xf numFmtId="0" fontId="7" fillId="0" borderId="21" xfId="1" applyFont="1" applyBorder="1" applyAlignment="1">
      <alignment horizontal="center" vertical="center"/>
    </xf>
    <xf numFmtId="0" fontId="7" fillId="0" borderId="20" xfId="1" applyFont="1" applyFill="1" applyBorder="1" applyAlignment="1">
      <alignment horizontal="center" vertical="center" wrapText="1"/>
    </xf>
    <xf numFmtId="0" fontId="7" fillId="0" borderId="17" xfId="1" applyFont="1" applyBorder="1" applyAlignment="1">
      <alignment horizontal="center" vertical="center"/>
    </xf>
    <xf numFmtId="3" fontId="7" fillId="4" borderId="20" xfId="1" applyNumberFormat="1" applyFont="1" applyFill="1" applyBorder="1" applyAlignment="1">
      <alignment horizontal="center" vertical="center" wrapText="1"/>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21" xfId="1" applyFont="1" applyBorder="1" applyAlignment="1">
      <alignment horizontal="center" vertical="center"/>
    </xf>
    <xf numFmtId="0" fontId="5" fillId="0" borderId="17" xfId="1" applyFont="1" applyBorder="1" applyAlignment="1">
      <alignment horizontal="center" vertical="center"/>
    </xf>
    <xf numFmtId="0" fontId="1" fillId="0" borderId="0" xfId="1" applyAlignment="1">
      <alignment horizontal="center" vertical="top"/>
    </xf>
    <xf numFmtId="0" fontId="4" fillId="0" borderId="0" xfId="1" applyFont="1" applyAlignment="1">
      <alignment vertical="top"/>
    </xf>
    <xf numFmtId="3" fontId="2" fillId="2" borderId="1" xfId="1" applyNumberFormat="1" applyFont="1" applyFill="1" applyBorder="1" applyAlignment="1">
      <alignment horizontal="center" vertical="center"/>
    </xf>
    <xf numFmtId="3" fontId="2" fillId="0" borderId="1" xfId="1" applyNumberFormat="1" applyFont="1" applyFill="1" applyBorder="1"/>
    <xf numFmtId="164" fontId="2" fillId="2" borderId="1" xfId="1" applyNumberFormat="1" applyFont="1" applyFill="1" applyBorder="1" applyAlignment="1">
      <alignment horizontal="center" vertical="center"/>
    </xf>
    <xf numFmtId="0" fontId="6" fillId="0" borderId="4"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6" xfId="1" applyFont="1" applyBorder="1" applyAlignment="1">
      <alignment horizontal="center" vertical="center" wrapText="1"/>
    </xf>
    <xf numFmtId="0" fontId="7" fillId="0" borderId="12" xfId="1" applyFont="1" applyBorder="1" applyAlignment="1">
      <alignment horizontal="center" vertical="center"/>
    </xf>
    <xf numFmtId="0" fontId="7" fillId="0" borderId="23" xfId="1" applyFont="1" applyBorder="1" applyAlignment="1">
      <alignment horizontal="center" vertical="center"/>
    </xf>
    <xf numFmtId="0" fontId="7" fillId="0" borderId="11" xfId="1" applyFont="1" applyBorder="1" applyAlignment="1">
      <alignment horizontal="center" vertical="center"/>
    </xf>
    <xf numFmtId="0" fontId="7" fillId="0" borderId="22" xfId="1" applyFont="1" applyBorder="1" applyAlignment="1">
      <alignment horizontal="center" vertical="center"/>
    </xf>
    <xf numFmtId="0" fontId="7" fillId="3" borderId="4"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16" xfId="1" applyFont="1" applyFill="1" applyBorder="1" applyAlignment="1">
      <alignment horizontal="center" vertical="center" wrapText="1"/>
    </xf>
    <xf numFmtId="0" fontId="5" fillId="0" borderId="3"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5" xfId="1" applyFont="1" applyBorder="1" applyAlignment="1">
      <alignment horizontal="center" vertical="center" wrapText="1"/>
    </xf>
    <xf numFmtId="0" fontId="4" fillId="0" borderId="2" xfId="1" applyFont="1" applyBorder="1" applyAlignment="1">
      <alignment horizontal="center" vertical="center" textRotation="90"/>
    </xf>
    <xf numFmtId="0" fontId="4" fillId="0" borderId="8" xfId="1" applyFont="1" applyBorder="1" applyAlignment="1">
      <alignment horizontal="center" vertical="center" textRotation="90"/>
    </xf>
    <xf numFmtId="0" fontId="4" fillId="0" borderId="14" xfId="1" applyFont="1" applyBorder="1" applyAlignment="1">
      <alignment horizontal="center" vertical="center" textRotation="90"/>
    </xf>
    <xf numFmtId="0" fontId="4" fillId="0" borderId="4" xfId="1" applyFont="1" applyBorder="1" applyAlignment="1">
      <alignment horizontal="center" vertical="center" textRotation="90"/>
    </xf>
    <xf numFmtId="0" fontId="4" fillId="0" borderId="10" xfId="1" applyFont="1" applyBorder="1" applyAlignment="1">
      <alignment horizontal="center" vertical="center" textRotation="90"/>
    </xf>
    <xf numFmtId="0" fontId="4" fillId="0" borderId="16" xfId="1" applyFont="1" applyBorder="1" applyAlignment="1">
      <alignment horizontal="center" vertical="center" textRotation="90"/>
    </xf>
    <xf numFmtId="0" fontId="1" fillId="0" borderId="2" xfId="1" applyBorder="1" applyAlignment="1">
      <alignment horizontal="center"/>
    </xf>
    <xf numFmtId="0" fontId="1" fillId="0" borderId="3" xfId="1" applyBorder="1" applyAlignment="1">
      <alignment horizontal="center"/>
    </xf>
    <xf numFmtId="0" fontId="1" fillId="0" borderId="8" xfId="1" applyBorder="1" applyAlignment="1">
      <alignment horizontal="center"/>
    </xf>
    <xf numFmtId="0" fontId="1" fillId="0" borderId="9" xfId="1" applyBorder="1" applyAlignment="1">
      <alignment horizontal="center"/>
    </xf>
    <xf numFmtId="0" fontId="1" fillId="0" borderId="14" xfId="1" applyBorder="1" applyAlignment="1">
      <alignment horizontal="center"/>
    </xf>
    <xf numFmtId="0" fontId="1" fillId="0" borderId="15" xfId="1" applyBorder="1" applyAlignment="1">
      <alignment horizont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7" fillId="0" borderId="13" xfId="1" applyFont="1" applyBorder="1" applyAlignment="1">
      <alignment horizontal="center" vertical="center"/>
    </xf>
    <xf numFmtId="0" fontId="7" fillId="0" borderId="24" xfId="1" applyFont="1" applyBorder="1" applyAlignment="1">
      <alignment horizontal="center"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3" fontId="7" fillId="3" borderId="4" xfId="1" applyNumberFormat="1" applyFont="1" applyFill="1" applyBorder="1" applyAlignment="1">
      <alignment horizontal="center" vertical="center" wrapText="1"/>
    </xf>
    <xf numFmtId="3" fontId="7" fillId="3" borderId="16" xfId="1" applyNumberFormat="1" applyFont="1" applyFill="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9" fillId="0" borderId="41" xfId="1" applyFont="1" applyBorder="1" applyAlignment="1">
      <alignment horizontal="right" vertical="top" wrapText="1"/>
    </xf>
    <xf numFmtId="0" fontId="9" fillId="0" borderId="42" xfId="1" applyFont="1" applyBorder="1" applyAlignment="1">
      <alignment horizontal="right" vertical="top" wrapText="1"/>
    </xf>
    <xf numFmtId="0" fontId="7" fillId="5" borderId="5" xfId="1" applyFont="1" applyFill="1" applyBorder="1" applyAlignment="1">
      <alignment horizontal="right" vertical="center" wrapText="1"/>
    </xf>
    <xf numFmtId="0" fontId="7" fillId="5" borderId="6" xfId="1" applyFont="1" applyFill="1" applyBorder="1" applyAlignment="1">
      <alignment horizontal="right" vertical="center" wrapText="1"/>
    </xf>
    <xf numFmtId="0" fontId="7" fillId="5" borderId="7" xfId="1" applyFont="1" applyFill="1" applyBorder="1" applyAlignment="1">
      <alignment horizontal="right" vertical="center" wrapText="1"/>
    </xf>
    <xf numFmtId="0" fontId="5" fillId="0" borderId="4"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6" xfId="1" applyFont="1" applyBorder="1" applyAlignment="1">
      <alignment horizontal="center" vertical="center" wrapText="1"/>
    </xf>
    <xf numFmtId="0" fontId="7" fillId="0" borderId="4" xfId="1" applyFont="1" applyBorder="1" applyAlignment="1">
      <alignment horizontal="center" vertical="center"/>
    </xf>
    <xf numFmtId="0" fontId="7" fillId="0" borderId="16" xfId="1" applyFont="1" applyBorder="1" applyAlignment="1">
      <alignment horizontal="center" vertical="center"/>
    </xf>
    <xf numFmtId="0" fontId="2" fillId="4" borderId="4" xfId="1" applyFont="1" applyFill="1" applyBorder="1" applyAlignment="1">
      <alignment horizontal="center" vertical="center" textRotation="90"/>
    </xf>
    <xf numFmtId="0" fontId="2" fillId="4" borderId="10" xfId="1" applyFont="1" applyFill="1" applyBorder="1" applyAlignment="1">
      <alignment horizontal="center" vertical="center" textRotation="90"/>
    </xf>
    <xf numFmtId="0" fontId="2" fillId="4" borderId="16" xfId="1" applyFont="1" applyFill="1" applyBorder="1" applyAlignment="1">
      <alignment horizontal="center" vertical="center" textRotation="90"/>
    </xf>
    <xf numFmtId="0" fontId="2" fillId="4" borderId="8" xfId="1" applyFont="1" applyFill="1" applyBorder="1" applyAlignment="1">
      <alignment horizontal="center" vertical="center" textRotation="90"/>
    </xf>
    <xf numFmtId="0" fontId="9" fillId="0" borderId="31" xfId="1" applyFont="1" applyBorder="1" applyAlignment="1">
      <alignment horizontal="right" vertical="top" wrapText="1"/>
    </xf>
    <xf numFmtId="0" fontId="9" fillId="0" borderId="39" xfId="1" applyFont="1" applyBorder="1" applyAlignment="1">
      <alignment horizontal="right" vertical="top" wrapText="1"/>
    </xf>
    <xf numFmtId="0" fontId="11" fillId="0" borderId="38" xfId="1" applyFont="1" applyBorder="1" applyAlignment="1">
      <alignment horizontal="right" vertical="top" wrapText="1"/>
    </xf>
    <xf numFmtId="0" fontId="11" fillId="0" borderId="40" xfId="1" applyFont="1" applyBorder="1" applyAlignment="1">
      <alignment horizontal="right" vertical="top" wrapText="1"/>
    </xf>
    <xf numFmtId="0" fontId="9" fillId="0" borderId="38" xfId="1" applyFont="1" applyBorder="1" applyAlignment="1">
      <alignment horizontal="right" vertical="top" wrapText="1"/>
    </xf>
    <xf numFmtId="0" fontId="9" fillId="0" borderId="40" xfId="1" applyFont="1" applyBorder="1" applyAlignment="1">
      <alignment horizontal="right" vertical="top" wrapText="1"/>
    </xf>
    <xf numFmtId="0" fontId="13" fillId="0" borderId="0" xfId="1" applyFont="1" applyAlignment="1">
      <alignment horizontal="center" vertical="center"/>
    </xf>
    <xf numFmtId="0" fontId="7" fillId="6" borderId="5" xfId="1" applyFont="1" applyFill="1" applyBorder="1" applyAlignment="1">
      <alignment horizontal="right" vertical="center"/>
    </xf>
    <xf numFmtId="0" fontId="7" fillId="6" borderId="6" xfId="1" applyFont="1" applyFill="1" applyBorder="1" applyAlignment="1">
      <alignment horizontal="right" vertical="center"/>
    </xf>
    <xf numFmtId="0" fontId="7" fillId="6" borderId="7" xfId="1" applyFont="1" applyFill="1" applyBorder="1" applyAlignment="1">
      <alignment horizontal="right" vertic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3.png"/><Relationship Id="rId1" Type="http://schemas.openxmlformats.org/officeDocument/2006/relationships/image" Target="../media/image1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5.png"/><Relationship Id="rId1" Type="http://schemas.openxmlformats.org/officeDocument/2006/relationships/image" Target="../media/image1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7.png"/><Relationship Id="rId1" Type="http://schemas.openxmlformats.org/officeDocument/2006/relationships/image" Target="../media/image16.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9.png"/><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0</xdr:col>
      <xdr:colOff>224118</xdr:colOff>
      <xdr:row>1</xdr:row>
      <xdr:rowOff>154081</xdr:rowOff>
    </xdr:from>
    <xdr:to>
      <xdr:col>1</xdr:col>
      <xdr:colOff>838200</xdr:colOff>
      <xdr:row>3</xdr:row>
      <xdr:rowOff>180974</xdr:rowOff>
    </xdr:to>
    <xdr:pic>
      <xdr:nvPicPr>
        <xdr:cNvPr id="2" name="Pictur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4118" y="354106"/>
          <a:ext cx="1147482" cy="426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200025</xdr:colOff>
      <xdr:row>3</xdr:row>
      <xdr:rowOff>0</xdr:rowOff>
    </xdr:from>
    <xdr:to>
      <xdr:col>2</xdr:col>
      <xdr:colOff>571500</xdr:colOff>
      <xdr:row>3</xdr:row>
      <xdr:rowOff>161925</xdr:rowOff>
    </xdr:to>
    <xdr:pic>
      <xdr:nvPicPr>
        <xdr:cNvPr id="3" name="Pictur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71625" y="600075"/>
          <a:ext cx="37147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161925</xdr:colOff>
      <xdr:row>4</xdr:row>
      <xdr:rowOff>38100</xdr:rowOff>
    </xdr:from>
    <xdr:to>
      <xdr:col>2</xdr:col>
      <xdr:colOff>581025</xdr:colOff>
      <xdr:row>4</xdr:row>
      <xdr:rowOff>190500</xdr:rowOff>
    </xdr:to>
    <xdr:pic>
      <xdr:nvPicPr>
        <xdr:cNvPr id="4" name="Picture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33525" y="838200"/>
          <a:ext cx="4191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552450</xdr:colOff>
      <xdr:row>1</xdr:row>
      <xdr:rowOff>133350</xdr:rowOff>
    </xdr:from>
    <xdr:to>
      <xdr:col>1</xdr:col>
      <xdr:colOff>552450</xdr:colOff>
      <xdr:row>3</xdr:row>
      <xdr:rowOff>133350</xdr:rowOff>
    </xdr:to>
    <xdr:pic>
      <xdr:nvPicPr>
        <xdr:cNvPr id="2" name="Pictur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333375"/>
          <a:ext cx="6858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161925</xdr:colOff>
      <xdr:row>3</xdr:row>
      <xdr:rowOff>0</xdr:rowOff>
    </xdr:from>
    <xdr:to>
      <xdr:col>2</xdr:col>
      <xdr:colOff>495300</xdr:colOff>
      <xdr:row>3</xdr:row>
      <xdr:rowOff>161925</xdr:rowOff>
    </xdr:to>
    <xdr:pic>
      <xdr:nvPicPr>
        <xdr:cNvPr id="3" name="Pictur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33525" y="600075"/>
          <a:ext cx="33337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114300</xdr:colOff>
      <xdr:row>4</xdr:row>
      <xdr:rowOff>9525</xdr:rowOff>
    </xdr:from>
    <xdr:to>
      <xdr:col>2</xdr:col>
      <xdr:colOff>533400</xdr:colOff>
      <xdr:row>4</xdr:row>
      <xdr:rowOff>161925</xdr:rowOff>
    </xdr:to>
    <xdr:pic>
      <xdr:nvPicPr>
        <xdr:cNvPr id="4" name="Picture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5900" y="809625"/>
          <a:ext cx="4191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85724</xdr:rowOff>
    </xdr:from>
    <xdr:to>
      <xdr:col>1</xdr:col>
      <xdr:colOff>266700</xdr:colOff>
      <xdr:row>3</xdr:row>
      <xdr:rowOff>171449</xdr:rowOff>
    </xdr:to>
    <xdr:pic>
      <xdr:nvPicPr>
        <xdr:cNvPr id="2" name="Pictur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250" y="285749"/>
          <a:ext cx="857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171450</xdr:colOff>
      <xdr:row>3</xdr:row>
      <xdr:rowOff>0</xdr:rowOff>
    </xdr:from>
    <xdr:to>
      <xdr:col>2</xdr:col>
      <xdr:colOff>590550</xdr:colOff>
      <xdr:row>3</xdr:row>
      <xdr:rowOff>161925</xdr:rowOff>
    </xdr:to>
    <xdr:pic>
      <xdr:nvPicPr>
        <xdr:cNvPr id="3" name="Pictur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43050" y="600075"/>
          <a:ext cx="4191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152400</xdr:colOff>
      <xdr:row>4</xdr:row>
      <xdr:rowOff>19050</xdr:rowOff>
    </xdr:from>
    <xdr:to>
      <xdr:col>2</xdr:col>
      <xdr:colOff>576263</xdr:colOff>
      <xdr:row>4</xdr:row>
      <xdr:rowOff>173182</xdr:rowOff>
    </xdr:to>
    <xdr:pic>
      <xdr:nvPicPr>
        <xdr:cNvPr id="4" name="Picture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819150"/>
          <a:ext cx="423863" cy="154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235655</xdr:colOff>
      <xdr:row>1</xdr:row>
      <xdr:rowOff>104775</xdr:rowOff>
    </xdr:from>
    <xdr:to>
      <xdr:col>1</xdr:col>
      <xdr:colOff>428624</xdr:colOff>
      <xdr:row>3</xdr:row>
      <xdr:rowOff>180975</xdr:rowOff>
    </xdr:to>
    <xdr:pic>
      <xdr:nvPicPr>
        <xdr:cNvPr id="2" name="Pictur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5655" y="457200"/>
          <a:ext cx="802569"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180975</xdr:colOff>
      <xdr:row>2</xdr:row>
      <xdr:rowOff>190120</xdr:rowOff>
    </xdr:from>
    <xdr:to>
      <xdr:col>2</xdr:col>
      <xdr:colOff>447675</xdr:colOff>
      <xdr:row>3</xdr:row>
      <xdr:rowOff>171451</xdr:rowOff>
    </xdr:to>
    <xdr:pic>
      <xdr:nvPicPr>
        <xdr:cNvPr id="3" name="Pictur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52575" y="590170"/>
          <a:ext cx="266700" cy="181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123825</xdr:colOff>
      <xdr:row>4</xdr:row>
      <xdr:rowOff>19049</xdr:rowOff>
    </xdr:from>
    <xdr:to>
      <xdr:col>2</xdr:col>
      <xdr:colOff>542925</xdr:colOff>
      <xdr:row>4</xdr:row>
      <xdr:rowOff>200024</xdr:rowOff>
    </xdr:to>
    <xdr:pic>
      <xdr:nvPicPr>
        <xdr:cNvPr id="4" name="Picture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95425" y="819149"/>
          <a:ext cx="4191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1</xdr:row>
      <xdr:rowOff>95250</xdr:rowOff>
    </xdr:from>
    <xdr:to>
      <xdr:col>1</xdr:col>
      <xdr:colOff>361950</xdr:colOff>
      <xdr:row>3</xdr:row>
      <xdr:rowOff>152400</xdr:rowOff>
    </xdr:to>
    <xdr:pic>
      <xdr:nvPicPr>
        <xdr:cNvPr id="2" name="Pictur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1450" y="295275"/>
          <a:ext cx="8763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123825</xdr:colOff>
      <xdr:row>3</xdr:row>
      <xdr:rowOff>9525</xdr:rowOff>
    </xdr:from>
    <xdr:to>
      <xdr:col>2</xdr:col>
      <xdr:colOff>428625</xdr:colOff>
      <xdr:row>3</xdr:row>
      <xdr:rowOff>171450</xdr:rowOff>
    </xdr:to>
    <xdr:pic>
      <xdr:nvPicPr>
        <xdr:cNvPr id="3" name="Pictur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95425" y="609600"/>
          <a:ext cx="3048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104775</xdr:colOff>
      <xdr:row>4</xdr:row>
      <xdr:rowOff>19050</xdr:rowOff>
    </xdr:from>
    <xdr:to>
      <xdr:col>2</xdr:col>
      <xdr:colOff>523875</xdr:colOff>
      <xdr:row>4</xdr:row>
      <xdr:rowOff>171450</xdr:rowOff>
    </xdr:to>
    <xdr:pic>
      <xdr:nvPicPr>
        <xdr:cNvPr id="4" name="Picture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76375" y="819150"/>
          <a:ext cx="4191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1</xdr:row>
      <xdr:rowOff>95250</xdr:rowOff>
    </xdr:from>
    <xdr:to>
      <xdr:col>1</xdr:col>
      <xdr:colOff>361950</xdr:colOff>
      <xdr:row>3</xdr:row>
      <xdr:rowOff>152400</xdr:rowOff>
    </xdr:to>
    <xdr:pic>
      <xdr:nvPicPr>
        <xdr:cNvPr id="2" name="Pictur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295275"/>
          <a:ext cx="93345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xdr:row>
      <xdr:rowOff>0</xdr:rowOff>
    </xdr:from>
    <xdr:to>
      <xdr:col>2</xdr:col>
      <xdr:colOff>457200</xdr:colOff>
      <xdr:row>3</xdr:row>
      <xdr:rowOff>161925</xdr:rowOff>
    </xdr:to>
    <xdr:pic>
      <xdr:nvPicPr>
        <xdr:cNvPr id="3" name="Pictur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600075"/>
          <a:ext cx="457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xdr:row>
      <xdr:rowOff>0</xdr:rowOff>
    </xdr:from>
    <xdr:to>
      <xdr:col>2</xdr:col>
      <xdr:colOff>419100</xdr:colOff>
      <xdr:row>4</xdr:row>
      <xdr:rowOff>152400</xdr:rowOff>
    </xdr:to>
    <xdr:pic>
      <xdr:nvPicPr>
        <xdr:cNvPr id="4" name="Picture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800100"/>
          <a:ext cx="4191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1</xdr:row>
      <xdr:rowOff>85725</xdr:rowOff>
    </xdr:from>
    <xdr:to>
      <xdr:col>1</xdr:col>
      <xdr:colOff>304800</xdr:colOff>
      <xdr:row>3</xdr:row>
      <xdr:rowOff>123825</xdr:rowOff>
    </xdr:to>
    <xdr:pic>
      <xdr:nvPicPr>
        <xdr:cNvPr id="2" name="Pictur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285750"/>
          <a:ext cx="87630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xdr:row>
      <xdr:rowOff>0</xdr:rowOff>
    </xdr:from>
    <xdr:to>
      <xdr:col>2</xdr:col>
      <xdr:colOff>342900</xdr:colOff>
      <xdr:row>3</xdr:row>
      <xdr:rowOff>161925</xdr:rowOff>
    </xdr:to>
    <xdr:pic>
      <xdr:nvPicPr>
        <xdr:cNvPr id="3" name="Pictur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600075"/>
          <a:ext cx="3429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xdr:row>
      <xdr:rowOff>0</xdr:rowOff>
    </xdr:from>
    <xdr:to>
      <xdr:col>2</xdr:col>
      <xdr:colOff>419100</xdr:colOff>
      <xdr:row>4</xdr:row>
      <xdr:rowOff>152400</xdr:rowOff>
    </xdr:to>
    <xdr:pic>
      <xdr:nvPicPr>
        <xdr:cNvPr id="4" name="Picture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800100"/>
          <a:ext cx="4191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238125</xdr:colOff>
      <xdr:row>1</xdr:row>
      <xdr:rowOff>114300</xdr:rowOff>
    </xdr:from>
    <xdr:to>
      <xdr:col>1</xdr:col>
      <xdr:colOff>428625</xdr:colOff>
      <xdr:row>3</xdr:row>
      <xdr:rowOff>161925</xdr:rowOff>
    </xdr:to>
    <xdr:pic>
      <xdr:nvPicPr>
        <xdr:cNvPr id="2" name="Pictur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8125" y="476250"/>
          <a:ext cx="8001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xdr:row>
      <xdr:rowOff>0</xdr:rowOff>
    </xdr:from>
    <xdr:to>
      <xdr:col>2</xdr:col>
      <xdr:colOff>381000</xdr:colOff>
      <xdr:row>3</xdr:row>
      <xdr:rowOff>161925</xdr:rowOff>
    </xdr:to>
    <xdr:pic>
      <xdr:nvPicPr>
        <xdr:cNvPr id="3" name="Pictur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600075"/>
          <a:ext cx="3810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xdr:row>
      <xdr:rowOff>0</xdr:rowOff>
    </xdr:from>
    <xdr:to>
      <xdr:col>2</xdr:col>
      <xdr:colOff>419100</xdr:colOff>
      <xdr:row>4</xdr:row>
      <xdr:rowOff>152400</xdr:rowOff>
    </xdr:to>
    <xdr:pic>
      <xdr:nvPicPr>
        <xdr:cNvPr id="4" name="Picture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800100"/>
          <a:ext cx="4191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1</xdr:row>
      <xdr:rowOff>133350</xdr:rowOff>
    </xdr:from>
    <xdr:to>
      <xdr:col>1</xdr:col>
      <xdr:colOff>333375</xdr:colOff>
      <xdr:row>3</xdr:row>
      <xdr:rowOff>180975</xdr:rowOff>
    </xdr:to>
    <xdr:pic>
      <xdr:nvPicPr>
        <xdr:cNvPr id="2" name="Pictur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333375"/>
          <a:ext cx="9048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xdr:row>
      <xdr:rowOff>0</xdr:rowOff>
    </xdr:from>
    <xdr:to>
      <xdr:col>2</xdr:col>
      <xdr:colOff>438150</xdr:colOff>
      <xdr:row>3</xdr:row>
      <xdr:rowOff>161925</xdr:rowOff>
    </xdr:to>
    <xdr:pic>
      <xdr:nvPicPr>
        <xdr:cNvPr id="3" name="Picture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600075"/>
          <a:ext cx="4381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xdr:row>
      <xdr:rowOff>0</xdr:rowOff>
    </xdr:from>
    <xdr:to>
      <xdr:col>2</xdr:col>
      <xdr:colOff>419100</xdr:colOff>
      <xdr:row>4</xdr:row>
      <xdr:rowOff>152400</xdr:rowOff>
    </xdr:to>
    <xdr:pic>
      <xdr:nvPicPr>
        <xdr:cNvPr id="4" name="Picture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800100"/>
          <a:ext cx="4191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D31"/>
  <sheetViews>
    <sheetView tabSelected="1" zoomScale="68" zoomScaleNormal="68" workbookViewId="0">
      <selection activeCell="L3" sqref="L3"/>
    </sheetView>
  </sheetViews>
  <sheetFormatPr defaultRowHeight="15.75" x14ac:dyDescent="0.25"/>
  <cols>
    <col min="1" max="1" width="5.5703125" style="1" customWidth="1"/>
    <col min="2" max="2" width="15.7109375" style="12" customWidth="1"/>
    <col min="3" max="3" width="46.42578125" style="11" customWidth="1"/>
    <col min="4" max="6" width="8.140625" style="1" customWidth="1"/>
    <col min="7" max="7" width="8.140625" style="10" customWidth="1"/>
    <col min="8" max="10" width="8.140625" style="1" customWidth="1"/>
    <col min="11" max="11" width="8.140625" style="10" customWidth="1"/>
    <col min="12" max="14" width="8.140625" style="1" customWidth="1"/>
    <col min="15" max="15" width="8.140625" style="10" customWidth="1"/>
    <col min="16" max="18" width="8.140625" style="1" customWidth="1"/>
    <col min="19" max="19" width="8.140625" style="10" customWidth="1"/>
    <col min="20" max="20" width="8.140625" style="9" customWidth="1"/>
    <col min="21" max="21" width="13.5703125" style="1" customWidth="1"/>
    <col min="22" max="23" width="11.7109375" style="1" customWidth="1"/>
    <col min="24" max="24" width="12.5703125" style="1" customWidth="1"/>
    <col min="25" max="25" width="13.5703125" style="1" customWidth="1"/>
    <col min="26" max="29" width="8" style="1" customWidth="1"/>
    <col min="30" max="30" width="10.42578125" style="1" customWidth="1"/>
    <col min="31" max="34" width="8" style="1" customWidth="1"/>
    <col min="35" max="35" width="10.7109375" style="1" customWidth="1"/>
    <col min="36" max="39" width="8" style="1" customWidth="1"/>
    <col min="40" max="40" width="10.7109375" style="1" customWidth="1"/>
    <col min="41" max="44" width="8" style="1" customWidth="1"/>
    <col min="45" max="45" width="10.28515625" style="1" customWidth="1"/>
    <col min="46" max="49" width="8" style="1" customWidth="1"/>
    <col min="50" max="50" width="9.5703125" style="1" customWidth="1"/>
    <col min="51" max="54" width="8" style="1" customWidth="1"/>
    <col min="55" max="55" width="10.7109375" style="1" customWidth="1"/>
    <col min="56" max="59" width="8" style="1" customWidth="1"/>
    <col min="60" max="60" width="11" style="1" customWidth="1"/>
    <col min="61" max="64" width="8" style="1" customWidth="1"/>
    <col min="65" max="65" width="9.85546875" style="1" customWidth="1"/>
    <col min="66" max="69" width="8" style="1" customWidth="1"/>
    <col min="70" max="74" width="10" style="1" customWidth="1"/>
    <col min="75" max="75" width="12.42578125" style="1" customWidth="1"/>
    <col min="76" max="80" width="9.140625" style="1"/>
    <col min="81" max="82" width="15.5703125" style="1" customWidth="1"/>
    <col min="83" max="16384" width="9.140625" style="1"/>
  </cols>
  <sheetData>
    <row r="1" spans="1:82" ht="36.75" customHeight="1" x14ac:dyDescent="0.25">
      <c r="A1" s="152" t="s">
        <v>0</v>
      </c>
      <c r="B1" s="152"/>
      <c r="C1" s="152"/>
      <c r="D1" s="152"/>
      <c r="E1" s="152"/>
      <c r="F1" s="152"/>
      <c r="G1" s="152"/>
      <c r="H1" s="152"/>
      <c r="I1" s="152"/>
      <c r="J1" s="152"/>
    </row>
    <row r="2" spans="1:82" ht="22.5" customHeight="1" x14ac:dyDescent="0.25">
      <c r="T2" s="85"/>
      <c r="U2" s="5" t="s">
        <v>1</v>
      </c>
      <c r="V2" s="5" t="s">
        <v>2</v>
      </c>
      <c r="W2" s="5" t="s">
        <v>3</v>
      </c>
      <c r="X2" s="5" t="s">
        <v>4</v>
      </c>
      <c r="Y2" s="4" t="s">
        <v>5</v>
      </c>
    </row>
    <row r="3" spans="1:82" ht="24.75" customHeight="1" x14ac:dyDescent="0.25">
      <c r="C3" s="83" t="s">
        <v>6</v>
      </c>
      <c r="T3" s="84" t="s">
        <v>7</v>
      </c>
      <c r="U3" s="86">
        <f>(U22+BS22)/G28</f>
        <v>964.31090909090904</v>
      </c>
      <c r="V3" s="86">
        <f>(V22+BT22)/K28</f>
        <v>939.68288288288306</v>
      </c>
      <c r="W3" s="86">
        <f>(W22+BU22)/O28</f>
        <v>959.84821428571433</v>
      </c>
      <c r="X3" s="86">
        <f>(X22+BV22)/S28</f>
        <v>937.36764705882354</v>
      </c>
      <c r="Y3" s="86">
        <f>(Y22+BW22)/T28</f>
        <v>3800.8991784914119</v>
      </c>
    </row>
    <row r="4" spans="1:82" x14ac:dyDescent="0.25">
      <c r="C4" s="83" t="s">
        <v>105</v>
      </c>
    </row>
    <row r="5" spans="1:82" x14ac:dyDescent="0.25">
      <c r="C5" s="83" t="s">
        <v>8</v>
      </c>
    </row>
    <row r="6" spans="1:82" ht="15" customHeight="1" thickBot="1" x14ac:dyDescent="0.3">
      <c r="C6" s="82"/>
    </row>
    <row r="7" spans="1:82" ht="41.25" customHeight="1" thickBot="1" x14ac:dyDescent="0.3">
      <c r="A7" s="113"/>
      <c r="B7" s="114"/>
      <c r="C7" s="137" t="s">
        <v>9</v>
      </c>
      <c r="D7" s="119" t="s">
        <v>10</v>
      </c>
      <c r="E7" s="120"/>
      <c r="F7" s="120"/>
      <c r="G7" s="120"/>
      <c r="H7" s="120"/>
      <c r="I7" s="120"/>
      <c r="J7" s="120"/>
      <c r="K7" s="120"/>
      <c r="L7" s="120"/>
      <c r="M7" s="120"/>
      <c r="N7" s="120"/>
      <c r="O7" s="120"/>
      <c r="P7" s="120"/>
      <c r="Q7" s="120"/>
      <c r="R7" s="120"/>
      <c r="S7" s="120"/>
      <c r="T7" s="121"/>
      <c r="U7" s="96" t="s">
        <v>11</v>
      </c>
      <c r="V7" s="97"/>
      <c r="W7" s="97"/>
      <c r="X7" s="97"/>
      <c r="Y7" s="98"/>
      <c r="Z7" s="96" t="s">
        <v>12</v>
      </c>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8"/>
      <c r="BX7" s="119" t="s">
        <v>13</v>
      </c>
      <c r="BY7" s="120"/>
      <c r="BZ7" s="120"/>
      <c r="CA7" s="120"/>
      <c r="CB7" s="121"/>
      <c r="CC7" s="87" t="s">
        <v>14</v>
      </c>
      <c r="CD7" s="104" t="s">
        <v>15</v>
      </c>
    </row>
    <row r="8" spans="1:82" ht="26.25" customHeight="1" thickBot="1" x14ac:dyDescent="0.3">
      <c r="A8" s="115"/>
      <c r="B8" s="116"/>
      <c r="C8" s="138"/>
      <c r="D8" s="129" t="s">
        <v>1</v>
      </c>
      <c r="E8" s="130"/>
      <c r="F8" s="130"/>
      <c r="G8" s="131"/>
      <c r="H8" s="129" t="s">
        <v>2</v>
      </c>
      <c r="I8" s="130"/>
      <c r="J8" s="130"/>
      <c r="K8" s="131"/>
      <c r="L8" s="130" t="s">
        <v>3</v>
      </c>
      <c r="M8" s="130"/>
      <c r="N8" s="130"/>
      <c r="O8" s="130"/>
      <c r="P8" s="129" t="s">
        <v>4</v>
      </c>
      <c r="Q8" s="130"/>
      <c r="R8" s="130"/>
      <c r="S8" s="131"/>
      <c r="T8" s="127" t="s">
        <v>5</v>
      </c>
      <c r="U8" s="140" t="s">
        <v>1</v>
      </c>
      <c r="V8" s="140" t="s">
        <v>2</v>
      </c>
      <c r="W8" s="140" t="s">
        <v>3</v>
      </c>
      <c r="X8" s="140" t="s">
        <v>4</v>
      </c>
      <c r="Y8" s="94" t="s">
        <v>5</v>
      </c>
      <c r="Z8" s="124" t="s">
        <v>16</v>
      </c>
      <c r="AA8" s="125"/>
      <c r="AB8" s="125"/>
      <c r="AC8" s="125"/>
      <c r="AD8" s="126"/>
      <c r="AE8" s="96" t="s">
        <v>17</v>
      </c>
      <c r="AF8" s="97"/>
      <c r="AG8" s="97"/>
      <c r="AH8" s="97"/>
      <c r="AI8" s="98"/>
      <c r="AJ8" s="96" t="s">
        <v>18</v>
      </c>
      <c r="AK8" s="97"/>
      <c r="AL8" s="97"/>
      <c r="AM8" s="97"/>
      <c r="AN8" s="98"/>
      <c r="AO8" s="96" t="s">
        <v>19</v>
      </c>
      <c r="AP8" s="97"/>
      <c r="AQ8" s="97"/>
      <c r="AR8" s="97"/>
      <c r="AS8" s="98"/>
      <c r="AT8" s="99" t="s">
        <v>20</v>
      </c>
      <c r="AU8" s="100"/>
      <c r="AV8" s="100"/>
      <c r="AW8" s="100"/>
      <c r="AX8" s="101"/>
      <c r="AY8" s="99" t="s">
        <v>21</v>
      </c>
      <c r="AZ8" s="100"/>
      <c r="BA8" s="100"/>
      <c r="BB8" s="100"/>
      <c r="BC8" s="101"/>
      <c r="BD8" s="99" t="s">
        <v>22</v>
      </c>
      <c r="BE8" s="100"/>
      <c r="BF8" s="100"/>
      <c r="BG8" s="100"/>
      <c r="BH8" s="101"/>
      <c r="BI8" s="99" t="s">
        <v>23</v>
      </c>
      <c r="BJ8" s="100"/>
      <c r="BK8" s="100"/>
      <c r="BL8" s="100"/>
      <c r="BM8" s="101"/>
      <c r="BN8" s="99" t="s">
        <v>24</v>
      </c>
      <c r="BO8" s="100"/>
      <c r="BP8" s="100"/>
      <c r="BQ8" s="100"/>
      <c r="BR8" s="101"/>
      <c r="BS8" s="102" t="s">
        <v>25</v>
      </c>
      <c r="BT8" s="102" t="s">
        <v>26</v>
      </c>
      <c r="BU8" s="102" t="s">
        <v>27</v>
      </c>
      <c r="BV8" s="102" t="s">
        <v>28</v>
      </c>
      <c r="BW8" s="94" t="s">
        <v>29</v>
      </c>
      <c r="BX8" s="92" t="s">
        <v>1</v>
      </c>
      <c r="BY8" s="90" t="s">
        <v>2</v>
      </c>
      <c r="BZ8" s="90" t="s">
        <v>3</v>
      </c>
      <c r="CA8" s="122" t="s">
        <v>4</v>
      </c>
      <c r="CB8" s="102" t="s">
        <v>5</v>
      </c>
      <c r="CC8" s="88"/>
      <c r="CD8" s="105"/>
    </row>
    <row r="9" spans="1:82" ht="26.25" thickBot="1" x14ac:dyDescent="0.3">
      <c r="A9" s="117"/>
      <c r="B9" s="118"/>
      <c r="C9" s="139"/>
      <c r="D9" s="81" t="s">
        <v>30</v>
      </c>
      <c r="E9" s="79" t="s">
        <v>31</v>
      </c>
      <c r="F9" s="78" t="s">
        <v>32</v>
      </c>
      <c r="G9" s="77" t="s">
        <v>33</v>
      </c>
      <c r="H9" s="80" t="s">
        <v>34</v>
      </c>
      <c r="I9" s="79" t="s">
        <v>35</v>
      </c>
      <c r="J9" s="78" t="s">
        <v>36</v>
      </c>
      <c r="K9" s="77" t="s">
        <v>26</v>
      </c>
      <c r="L9" s="80" t="s">
        <v>37</v>
      </c>
      <c r="M9" s="79" t="s">
        <v>38</v>
      </c>
      <c r="N9" s="78" t="s">
        <v>39</v>
      </c>
      <c r="O9" s="77" t="s">
        <v>27</v>
      </c>
      <c r="P9" s="80" t="s">
        <v>40</v>
      </c>
      <c r="Q9" s="79" t="s">
        <v>41</v>
      </c>
      <c r="R9" s="78" t="s">
        <v>42</v>
      </c>
      <c r="S9" s="77" t="s">
        <v>28</v>
      </c>
      <c r="T9" s="128"/>
      <c r="U9" s="141"/>
      <c r="V9" s="141"/>
      <c r="W9" s="141"/>
      <c r="X9" s="141"/>
      <c r="Y9" s="95"/>
      <c r="Z9" s="76" t="s">
        <v>1</v>
      </c>
      <c r="AA9" s="73" t="s">
        <v>2</v>
      </c>
      <c r="AB9" s="73" t="s">
        <v>3</v>
      </c>
      <c r="AC9" s="72" t="s">
        <v>4</v>
      </c>
      <c r="AD9" s="75" t="s">
        <v>5</v>
      </c>
      <c r="AE9" s="74" t="s">
        <v>1</v>
      </c>
      <c r="AF9" s="73" t="s">
        <v>2</v>
      </c>
      <c r="AG9" s="73" t="s">
        <v>3</v>
      </c>
      <c r="AH9" s="72" t="s">
        <v>4</v>
      </c>
      <c r="AI9" s="75" t="s">
        <v>5</v>
      </c>
      <c r="AJ9" s="74" t="s">
        <v>1</v>
      </c>
      <c r="AK9" s="73" t="s">
        <v>2</v>
      </c>
      <c r="AL9" s="73" t="s">
        <v>3</v>
      </c>
      <c r="AM9" s="72" t="s">
        <v>4</v>
      </c>
      <c r="AN9" s="75" t="s">
        <v>5</v>
      </c>
      <c r="AO9" s="74" t="s">
        <v>1</v>
      </c>
      <c r="AP9" s="73" t="s">
        <v>2</v>
      </c>
      <c r="AQ9" s="73" t="s">
        <v>3</v>
      </c>
      <c r="AR9" s="72" t="s">
        <v>4</v>
      </c>
      <c r="AS9" s="75" t="s">
        <v>5</v>
      </c>
      <c r="AT9" s="74" t="s">
        <v>1</v>
      </c>
      <c r="AU9" s="73" t="s">
        <v>2</v>
      </c>
      <c r="AV9" s="73" t="s">
        <v>3</v>
      </c>
      <c r="AW9" s="72" t="s">
        <v>4</v>
      </c>
      <c r="AX9" s="75" t="s">
        <v>5</v>
      </c>
      <c r="AY9" s="74" t="s">
        <v>1</v>
      </c>
      <c r="AZ9" s="73" t="s">
        <v>2</v>
      </c>
      <c r="BA9" s="73" t="s">
        <v>3</v>
      </c>
      <c r="BB9" s="72" t="s">
        <v>4</v>
      </c>
      <c r="BC9" s="75" t="s">
        <v>5</v>
      </c>
      <c r="BD9" s="74" t="s">
        <v>1</v>
      </c>
      <c r="BE9" s="73" t="s">
        <v>2</v>
      </c>
      <c r="BF9" s="73" t="s">
        <v>3</v>
      </c>
      <c r="BG9" s="72" t="s">
        <v>4</v>
      </c>
      <c r="BH9" s="75" t="s">
        <v>5</v>
      </c>
      <c r="BI9" s="74" t="s">
        <v>1</v>
      </c>
      <c r="BJ9" s="73" t="s">
        <v>2</v>
      </c>
      <c r="BK9" s="73" t="s">
        <v>3</v>
      </c>
      <c r="BL9" s="72" t="s">
        <v>4</v>
      </c>
      <c r="BM9" s="75" t="s">
        <v>5</v>
      </c>
      <c r="BN9" s="74" t="s">
        <v>1</v>
      </c>
      <c r="BO9" s="73" t="s">
        <v>2</v>
      </c>
      <c r="BP9" s="73" t="s">
        <v>3</v>
      </c>
      <c r="BQ9" s="72" t="s">
        <v>4</v>
      </c>
      <c r="BR9" s="71" t="s">
        <v>5</v>
      </c>
      <c r="BS9" s="103"/>
      <c r="BT9" s="103"/>
      <c r="BU9" s="103"/>
      <c r="BV9" s="103"/>
      <c r="BW9" s="95"/>
      <c r="BX9" s="93"/>
      <c r="BY9" s="91"/>
      <c r="BZ9" s="91"/>
      <c r="CA9" s="123"/>
      <c r="CB9" s="103"/>
      <c r="CC9" s="89"/>
      <c r="CD9" s="106"/>
    </row>
    <row r="10" spans="1:82" ht="28.5" customHeight="1" x14ac:dyDescent="0.25">
      <c r="A10" s="142" t="s">
        <v>43</v>
      </c>
      <c r="B10" s="70" t="s">
        <v>44</v>
      </c>
      <c r="C10" s="69" t="s">
        <v>45</v>
      </c>
      <c r="D10" s="67">
        <v>4</v>
      </c>
      <c r="E10" s="66">
        <v>4</v>
      </c>
      <c r="F10" s="65">
        <v>4</v>
      </c>
      <c r="G10" s="68">
        <f t="shared" ref="G10:G21" si="0">SUM(D10:F10)/3</f>
        <v>4</v>
      </c>
      <c r="H10" s="67">
        <v>4</v>
      </c>
      <c r="I10" s="66">
        <v>4</v>
      </c>
      <c r="J10" s="65">
        <v>4</v>
      </c>
      <c r="K10" s="35">
        <f t="shared" ref="K10:K21" si="1">SUM(H10:J10)/3</f>
        <v>4</v>
      </c>
      <c r="L10" s="67">
        <v>4</v>
      </c>
      <c r="M10" s="66">
        <v>4</v>
      </c>
      <c r="N10" s="65">
        <v>3</v>
      </c>
      <c r="O10" s="35">
        <f t="shared" ref="O10:O21" si="2">SUM(L10:N10)/3</f>
        <v>3.6666666666666665</v>
      </c>
      <c r="P10" s="67">
        <v>4</v>
      </c>
      <c r="Q10" s="66">
        <v>4</v>
      </c>
      <c r="R10" s="65">
        <v>4</v>
      </c>
      <c r="S10" s="35">
        <f t="shared" ref="S10:S21" si="3">SUM(P10:R10)/3</f>
        <v>4</v>
      </c>
      <c r="T10" s="64">
        <f t="shared" ref="T10:T28" si="4">(S10+O10+K10+G10)/4</f>
        <v>3.9166666666666665</v>
      </c>
      <c r="U10" s="35">
        <v>3030</v>
      </c>
      <c r="V10" s="35">
        <v>3028</v>
      </c>
      <c r="W10" s="35">
        <v>3170</v>
      </c>
      <c r="X10" s="35">
        <v>3115</v>
      </c>
      <c r="Y10" s="64">
        <f t="shared" ref="Y10:Y28" si="5">SUM(U10:X10)</f>
        <v>12343</v>
      </c>
      <c r="Z10" s="54">
        <v>4950</v>
      </c>
      <c r="AA10" s="54">
        <v>3950</v>
      </c>
      <c r="AB10" s="54">
        <v>3950</v>
      </c>
      <c r="AC10" s="63">
        <v>4950</v>
      </c>
      <c r="AD10" s="43">
        <f t="shared" ref="AD10:AD21" si="6">SUM(Z10:AC10)</f>
        <v>17800</v>
      </c>
      <c r="AE10" s="54">
        <v>3980</v>
      </c>
      <c r="AF10" s="54">
        <v>3680</v>
      </c>
      <c r="AG10" s="54">
        <v>3180</v>
      </c>
      <c r="AH10" s="63">
        <v>2980</v>
      </c>
      <c r="AI10" s="43">
        <f t="shared" ref="AI10:AI21" si="7">SUM(AE10:AH10)</f>
        <v>13820</v>
      </c>
      <c r="AJ10" s="54">
        <v>3650</v>
      </c>
      <c r="AK10" s="53">
        <v>3550</v>
      </c>
      <c r="AL10" s="53">
        <v>3780</v>
      </c>
      <c r="AM10" s="52">
        <v>3350</v>
      </c>
      <c r="AN10" s="43">
        <f t="shared" ref="AN10:AN21" si="8">SUM(AJ10:AM10)</f>
        <v>14330</v>
      </c>
      <c r="AO10" s="54">
        <v>2620</v>
      </c>
      <c r="AP10" s="53">
        <v>2550</v>
      </c>
      <c r="AQ10" s="53">
        <v>2660</v>
      </c>
      <c r="AR10" s="52">
        <v>2780</v>
      </c>
      <c r="AS10" s="43">
        <f t="shared" ref="AS10:AS21" si="9">SUM(AO10:AR10)</f>
        <v>10610</v>
      </c>
      <c r="AT10" s="54">
        <v>1230</v>
      </c>
      <c r="AU10" s="53">
        <v>1330</v>
      </c>
      <c r="AV10" s="53">
        <v>1640</v>
      </c>
      <c r="AW10" s="52">
        <v>1260</v>
      </c>
      <c r="AX10" s="43">
        <f t="shared" ref="AX10:AX21" si="10">SUM(AT10:AW10)</f>
        <v>5460</v>
      </c>
      <c r="AY10" s="54">
        <v>4800</v>
      </c>
      <c r="AZ10" s="53">
        <v>4960</v>
      </c>
      <c r="BA10" s="53">
        <v>4630</v>
      </c>
      <c r="BB10" s="52">
        <v>4760</v>
      </c>
      <c r="BC10" s="43">
        <f t="shared" ref="BC10:BC21" si="11">SUM(AY10:BB10)</f>
        <v>19150</v>
      </c>
      <c r="BD10" s="54">
        <v>1987</v>
      </c>
      <c r="BE10" s="53">
        <v>1980</v>
      </c>
      <c r="BF10" s="53">
        <v>1900</v>
      </c>
      <c r="BG10" s="52">
        <v>1850</v>
      </c>
      <c r="BH10" s="43">
        <f t="shared" ref="BH10:BH21" si="12">SUM(BD10:BG10)</f>
        <v>7717</v>
      </c>
      <c r="BI10" s="54">
        <v>0</v>
      </c>
      <c r="BJ10" s="53">
        <v>0</v>
      </c>
      <c r="BK10" s="53">
        <v>0</v>
      </c>
      <c r="BL10" s="52">
        <v>0</v>
      </c>
      <c r="BM10" s="43">
        <f t="shared" ref="BM10:BM21" si="13">SUM(BI10:BL10)</f>
        <v>0</v>
      </c>
      <c r="BN10" s="54">
        <v>2900</v>
      </c>
      <c r="BO10" s="53">
        <v>3060</v>
      </c>
      <c r="BP10" s="53">
        <v>3670</v>
      </c>
      <c r="BQ10" s="52">
        <v>3880</v>
      </c>
      <c r="BR10" s="41">
        <f t="shared" ref="BR10:BR21" si="14">SUM(BN10:BQ10)</f>
        <v>13510</v>
      </c>
      <c r="BS10" s="40">
        <f t="shared" ref="BS10:BS21" si="15">Z10+AE10+AJ10+AO10+AT10+AY10+BD10+BI10+BN10</f>
        <v>26117</v>
      </c>
      <c r="BT10" s="40">
        <f t="shared" ref="BT10:BT21" si="16">AA10+AF10+AK10+AP10+AU10+AZ10+BE10+BJ10+BO10</f>
        <v>25060</v>
      </c>
      <c r="BU10" s="40">
        <f t="shared" ref="BU10:BU21" si="17">AB10+AG10+AL10+AQ10+AV10+BA10+BF10+BK10+BP10</f>
        <v>25410</v>
      </c>
      <c r="BV10" s="40">
        <f t="shared" ref="BV10:BV21" si="18">AC10+AH10+AM10+AR10+AW10+BB10+BG10+BL10+BQ10</f>
        <v>25810</v>
      </c>
      <c r="BW10" s="39">
        <f t="shared" ref="BW10:BW21" si="19">SUM(BS10:BV10)</f>
        <v>102397</v>
      </c>
      <c r="BX10" s="51">
        <v>0</v>
      </c>
      <c r="BY10" s="53">
        <v>0</v>
      </c>
      <c r="BZ10" s="53">
        <v>0</v>
      </c>
      <c r="CA10" s="52">
        <v>0</v>
      </c>
      <c r="CB10" s="35">
        <f t="shared" ref="CB10:CB21" si="20">SUM(BX10:CA10)</f>
        <v>0</v>
      </c>
      <c r="CC10" s="107" t="s">
        <v>46</v>
      </c>
      <c r="CD10" s="110" t="s">
        <v>47</v>
      </c>
    </row>
    <row r="11" spans="1:82" ht="26.25" customHeight="1" x14ac:dyDescent="0.25">
      <c r="A11" s="143"/>
      <c r="B11" s="61" t="s">
        <v>48</v>
      </c>
      <c r="C11" s="62" t="s">
        <v>49</v>
      </c>
      <c r="D11" s="49">
        <v>7</v>
      </c>
      <c r="E11" s="48">
        <v>9</v>
      </c>
      <c r="F11" s="47">
        <v>9</v>
      </c>
      <c r="G11" s="50">
        <f t="shared" si="0"/>
        <v>8.3333333333333339</v>
      </c>
      <c r="H11" s="49">
        <v>9</v>
      </c>
      <c r="I11" s="48">
        <v>8</v>
      </c>
      <c r="J11" s="47">
        <v>8</v>
      </c>
      <c r="K11" s="46">
        <f t="shared" si="1"/>
        <v>8.3333333333333339</v>
      </c>
      <c r="L11" s="49">
        <v>8</v>
      </c>
      <c r="M11" s="48">
        <v>8</v>
      </c>
      <c r="N11" s="47">
        <v>9</v>
      </c>
      <c r="O11" s="46">
        <f t="shared" si="2"/>
        <v>8.3333333333333339</v>
      </c>
      <c r="P11" s="49">
        <v>8</v>
      </c>
      <c r="Q11" s="48">
        <v>8</v>
      </c>
      <c r="R11" s="47">
        <v>8</v>
      </c>
      <c r="S11" s="46">
        <f t="shared" si="3"/>
        <v>8</v>
      </c>
      <c r="T11" s="45">
        <f t="shared" si="4"/>
        <v>8.2500000000000018</v>
      </c>
      <c r="U11" s="46">
        <v>5320</v>
      </c>
      <c r="V11" s="46">
        <v>5620</v>
      </c>
      <c r="W11" s="46">
        <v>5120</v>
      </c>
      <c r="X11" s="46">
        <v>5310</v>
      </c>
      <c r="Y11" s="45">
        <f t="shared" si="5"/>
        <v>21370</v>
      </c>
      <c r="Z11" s="42">
        <v>5530</v>
      </c>
      <c r="AA11" s="42">
        <v>4530</v>
      </c>
      <c r="AB11" s="42">
        <v>4390</v>
      </c>
      <c r="AC11" s="44">
        <v>5530</v>
      </c>
      <c r="AD11" s="43">
        <f t="shared" si="6"/>
        <v>19980</v>
      </c>
      <c r="AE11" s="42">
        <v>6800</v>
      </c>
      <c r="AF11" s="42">
        <v>5600</v>
      </c>
      <c r="AG11" s="42">
        <v>5500</v>
      </c>
      <c r="AH11" s="44">
        <v>6330</v>
      </c>
      <c r="AI11" s="43">
        <f t="shared" si="7"/>
        <v>24230</v>
      </c>
      <c r="AJ11" s="42">
        <v>2100</v>
      </c>
      <c r="AK11" s="37">
        <v>2150</v>
      </c>
      <c r="AL11" s="37">
        <v>2420</v>
      </c>
      <c r="AM11" s="36">
        <v>2330</v>
      </c>
      <c r="AN11" s="43">
        <f t="shared" si="8"/>
        <v>9000</v>
      </c>
      <c r="AO11" s="42">
        <v>6150</v>
      </c>
      <c r="AP11" s="37">
        <v>6220</v>
      </c>
      <c r="AQ11" s="37">
        <v>6470</v>
      </c>
      <c r="AR11" s="36">
        <v>6150</v>
      </c>
      <c r="AS11" s="43">
        <f t="shared" si="9"/>
        <v>24990</v>
      </c>
      <c r="AT11" s="42">
        <v>3700</v>
      </c>
      <c r="AU11" s="37">
        <v>3860</v>
      </c>
      <c r="AV11" s="37">
        <v>3200</v>
      </c>
      <c r="AW11" s="36">
        <v>3650</v>
      </c>
      <c r="AX11" s="43">
        <f t="shared" si="10"/>
        <v>14410</v>
      </c>
      <c r="AY11" s="42">
        <v>5150</v>
      </c>
      <c r="AZ11" s="37">
        <v>5560</v>
      </c>
      <c r="BA11" s="37">
        <v>5970</v>
      </c>
      <c r="BB11" s="36">
        <v>5900</v>
      </c>
      <c r="BC11" s="43">
        <f t="shared" si="11"/>
        <v>22580</v>
      </c>
      <c r="BD11" s="42">
        <v>3200</v>
      </c>
      <c r="BE11" s="37">
        <v>2910</v>
      </c>
      <c r="BF11" s="37">
        <v>2850</v>
      </c>
      <c r="BG11" s="36">
        <v>2140</v>
      </c>
      <c r="BH11" s="43">
        <f t="shared" si="12"/>
        <v>11100</v>
      </c>
      <c r="BI11" s="54">
        <v>0</v>
      </c>
      <c r="BJ11" s="53">
        <v>0</v>
      </c>
      <c r="BK11" s="53">
        <v>0</v>
      </c>
      <c r="BL11" s="52">
        <v>0</v>
      </c>
      <c r="BM11" s="43">
        <f t="shared" si="13"/>
        <v>0</v>
      </c>
      <c r="BN11" s="42">
        <v>1200</v>
      </c>
      <c r="BO11" s="37">
        <v>600</v>
      </c>
      <c r="BP11" s="37">
        <v>640</v>
      </c>
      <c r="BQ11" s="36">
        <v>680</v>
      </c>
      <c r="BR11" s="41">
        <f t="shared" si="14"/>
        <v>3120</v>
      </c>
      <c r="BS11" s="40">
        <f t="shared" si="15"/>
        <v>33830</v>
      </c>
      <c r="BT11" s="40">
        <f t="shared" si="16"/>
        <v>31430</v>
      </c>
      <c r="BU11" s="40">
        <f t="shared" si="17"/>
        <v>31440</v>
      </c>
      <c r="BV11" s="40">
        <f t="shared" si="18"/>
        <v>32710</v>
      </c>
      <c r="BW11" s="39">
        <f t="shared" si="19"/>
        <v>129410</v>
      </c>
      <c r="BX11" s="51">
        <v>0</v>
      </c>
      <c r="BY11" s="37">
        <v>0</v>
      </c>
      <c r="BZ11" s="37">
        <v>0</v>
      </c>
      <c r="CA11" s="36">
        <v>0</v>
      </c>
      <c r="CB11" s="35">
        <f t="shared" si="20"/>
        <v>0</v>
      </c>
      <c r="CC11" s="108"/>
      <c r="CD11" s="111"/>
    </row>
    <row r="12" spans="1:82" ht="30" customHeight="1" x14ac:dyDescent="0.25">
      <c r="A12" s="143"/>
      <c r="B12" s="61" t="s">
        <v>50</v>
      </c>
      <c r="C12" s="60" t="s">
        <v>51</v>
      </c>
      <c r="D12" s="49">
        <v>7</v>
      </c>
      <c r="E12" s="48">
        <v>7</v>
      </c>
      <c r="F12" s="47">
        <v>7</v>
      </c>
      <c r="G12" s="50">
        <f t="shared" si="0"/>
        <v>7</v>
      </c>
      <c r="H12" s="49">
        <v>7</v>
      </c>
      <c r="I12" s="48">
        <v>8</v>
      </c>
      <c r="J12" s="47">
        <v>8</v>
      </c>
      <c r="K12" s="46">
        <f t="shared" si="1"/>
        <v>7.666666666666667</v>
      </c>
      <c r="L12" s="49">
        <v>8</v>
      </c>
      <c r="M12" s="48">
        <v>8</v>
      </c>
      <c r="N12" s="47">
        <v>9</v>
      </c>
      <c r="O12" s="46">
        <f t="shared" si="2"/>
        <v>8.3333333333333339</v>
      </c>
      <c r="P12" s="49">
        <v>8</v>
      </c>
      <c r="Q12" s="48">
        <v>8</v>
      </c>
      <c r="R12" s="47">
        <v>8</v>
      </c>
      <c r="S12" s="46">
        <f t="shared" si="3"/>
        <v>8</v>
      </c>
      <c r="T12" s="45">
        <f t="shared" si="4"/>
        <v>7.7500000000000009</v>
      </c>
      <c r="U12" s="46">
        <v>5720</v>
      </c>
      <c r="V12" s="46">
        <v>5840</v>
      </c>
      <c r="W12" s="46">
        <v>6580</v>
      </c>
      <c r="X12" s="46">
        <v>6950</v>
      </c>
      <c r="Y12" s="45">
        <f t="shared" si="5"/>
        <v>25090</v>
      </c>
      <c r="Z12" s="42">
        <v>6550</v>
      </c>
      <c r="AA12" s="42">
        <v>4550</v>
      </c>
      <c r="AB12" s="42">
        <v>4780</v>
      </c>
      <c r="AC12" s="44">
        <v>6550</v>
      </c>
      <c r="AD12" s="43">
        <f t="shared" si="6"/>
        <v>22430</v>
      </c>
      <c r="AE12" s="42">
        <v>6750</v>
      </c>
      <c r="AF12" s="42">
        <v>6650</v>
      </c>
      <c r="AG12" s="42">
        <v>5450</v>
      </c>
      <c r="AH12" s="44">
        <v>5550</v>
      </c>
      <c r="AI12" s="43">
        <f t="shared" si="7"/>
        <v>24400</v>
      </c>
      <c r="AJ12" s="42">
        <v>2600</v>
      </c>
      <c r="AK12" s="37">
        <v>2680</v>
      </c>
      <c r="AL12" s="37">
        <v>2540</v>
      </c>
      <c r="AM12" s="36">
        <v>2860</v>
      </c>
      <c r="AN12" s="43">
        <f t="shared" si="8"/>
        <v>10680</v>
      </c>
      <c r="AO12" s="42">
        <v>5960</v>
      </c>
      <c r="AP12" s="37">
        <v>5880</v>
      </c>
      <c r="AQ12" s="37">
        <v>5230</v>
      </c>
      <c r="AR12" s="36">
        <v>5960</v>
      </c>
      <c r="AS12" s="43">
        <f t="shared" si="9"/>
        <v>23030</v>
      </c>
      <c r="AT12" s="42">
        <v>4290</v>
      </c>
      <c r="AU12" s="37">
        <v>4560</v>
      </c>
      <c r="AV12" s="37">
        <v>4490</v>
      </c>
      <c r="AW12" s="36">
        <v>4200</v>
      </c>
      <c r="AX12" s="43">
        <f t="shared" si="10"/>
        <v>17540</v>
      </c>
      <c r="AY12" s="42">
        <v>5230</v>
      </c>
      <c r="AZ12" s="37">
        <v>6130</v>
      </c>
      <c r="BA12" s="37">
        <v>6230</v>
      </c>
      <c r="BB12" s="36">
        <v>5960</v>
      </c>
      <c r="BC12" s="43">
        <f t="shared" si="11"/>
        <v>23550</v>
      </c>
      <c r="BD12" s="42">
        <v>3660</v>
      </c>
      <c r="BE12" s="37">
        <v>3380</v>
      </c>
      <c r="BF12" s="37">
        <v>3290</v>
      </c>
      <c r="BG12" s="36">
        <v>3470</v>
      </c>
      <c r="BH12" s="43">
        <f t="shared" si="12"/>
        <v>13800</v>
      </c>
      <c r="BI12" s="54">
        <v>0</v>
      </c>
      <c r="BJ12" s="53">
        <v>0</v>
      </c>
      <c r="BK12" s="53">
        <v>0</v>
      </c>
      <c r="BL12" s="52">
        <v>0</v>
      </c>
      <c r="BM12" s="43">
        <f t="shared" si="13"/>
        <v>0</v>
      </c>
      <c r="BN12" s="42">
        <v>900</v>
      </c>
      <c r="BO12" s="37">
        <v>1100</v>
      </c>
      <c r="BP12" s="37">
        <v>1600</v>
      </c>
      <c r="BQ12" s="36">
        <v>1900</v>
      </c>
      <c r="BR12" s="41">
        <f t="shared" si="14"/>
        <v>5500</v>
      </c>
      <c r="BS12" s="40">
        <f t="shared" si="15"/>
        <v>35940</v>
      </c>
      <c r="BT12" s="40">
        <f t="shared" si="16"/>
        <v>34930</v>
      </c>
      <c r="BU12" s="40">
        <f t="shared" si="17"/>
        <v>33610</v>
      </c>
      <c r="BV12" s="40">
        <f t="shared" si="18"/>
        <v>36450</v>
      </c>
      <c r="BW12" s="39">
        <f t="shared" si="19"/>
        <v>140930</v>
      </c>
      <c r="BX12" s="51">
        <v>0</v>
      </c>
      <c r="BY12" s="37">
        <v>0</v>
      </c>
      <c r="BZ12" s="37">
        <v>0</v>
      </c>
      <c r="CA12" s="36">
        <v>0</v>
      </c>
      <c r="CB12" s="35">
        <f t="shared" si="20"/>
        <v>0</v>
      </c>
      <c r="CC12" s="108"/>
      <c r="CD12" s="111"/>
    </row>
    <row r="13" spans="1:82" ht="39.75" customHeight="1" x14ac:dyDescent="0.25">
      <c r="A13" s="143"/>
      <c r="B13" s="61" t="s">
        <v>52</v>
      </c>
      <c r="C13" s="60" t="s">
        <v>53</v>
      </c>
      <c r="D13" s="49">
        <v>8</v>
      </c>
      <c r="E13" s="48">
        <v>8</v>
      </c>
      <c r="F13" s="47">
        <v>9</v>
      </c>
      <c r="G13" s="50">
        <f t="shared" si="0"/>
        <v>8.3333333333333339</v>
      </c>
      <c r="H13" s="49">
        <v>9</v>
      </c>
      <c r="I13" s="48">
        <v>6</v>
      </c>
      <c r="J13" s="47">
        <v>7</v>
      </c>
      <c r="K13" s="46">
        <f t="shared" si="1"/>
        <v>7.333333333333333</v>
      </c>
      <c r="L13" s="49">
        <v>8</v>
      </c>
      <c r="M13" s="48">
        <v>7</v>
      </c>
      <c r="N13" s="47">
        <v>8</v>
      </c>
      <c r="O13" s="46">
        <f t="shared" si="2"/>
        <v>7.666666666666667</v>
      </c>
      <c r="P13" s="49">
        <v>8</v>
      </c>
      <c r="Q13" s="48">
        <v>8</v>
      </c>
      <c r="R13" s="47">
        <v>7</v>
      </c>
      <c r="S13" s="46">
        <f t="shared" si="3"/>
        <v>7.666666666666667</v>
      </c>
      <c r="T13" s="45">
        <f t="shared" si="4"/>
        <v>7.75</v>
      </c>
      <c r="U13" s="46">
        <v>5130</v>
      </c>
      <c r="V13" s="46">
        <v>6950</v>
      </c>
      <c r="W13" s="46">
        <v>5230</v>
      </c>
      <c r="X13" s="46">
        <v>5290</v>
      </c>
      <c r="Y13" s="45">
        <f t="shared" si="5"/>
        <v>22600</v>
      </c>
      <c r="Z13" s="42">
        <v>4600</v>
      </c>
      <c r="AA13" s="42">
        <v>3300</v>
      </c>
      <c r="AB13" s="42">
        <v>3600</v>
      </c>
      <c r="AC13" s="44">
        <v>4600</v>
      </c>
      <c r="AD13" s="43">
        <f t="shared" si="6"/>
        <v>16100</v>
      </c>
      <c r="AE13" s="42">
        <v>3500</v>
      </c>
      <c r="AF13" s="42">
        <v>3220</v>
      </c>
      <c r="AG13" s="42">
        <v>3100</v>
      </c>
      <c r="AH13" s="44">
        <v>2800</v>
      </c>
      <c r="AI13" s="43">
        <f t="shared" si="7"/>
        <v>12620</v>
      </c>
      <c r="AJ13" s="42">
        <v>4600</v>
      </c>
      <c r="AK13" s="37">
        <v>5150</v>
      </c>
      <c r="AL13" s="37">
        <v>4840</v>
      </c>
      <c r="AM13" s="36">
        <v>5120</v>
      </c>
      <c r="AN13" s="43">
        <f t="shared" si="8"/>
        <v>19710</v>
      </c>
      <c r="AO13" s="42">
        <v>5400</v>
      </c>
      <c r="AP13" s="37">
        <v>5460</v>
      </c>
      <c r="AQ13" s="37">
        <v>5190</v>
      </c>
      <c r="AR13" s="36">
        <v>5650</v>
      </c>
      <c r="AS13" s="43">
        <f t="shared" si="9"/>
        <v>21700</v>
      </c>
      <c r="AT13" s="42">
        <v>3300</v>
      </c>
      <c r="AU13" s="37">
        <v>3760</v>
      </c>
      <c r="AV13" s="37">
        <v>3620</v>
      </c>
      <c r="AW13" s="36">
        <v>3770</v>
      </c>
      <c r="AX13" s="43">
        <f t="shared" si="10"/>
        <v>14450</v>
      </c>
      <c r="AY13" s="42">
        <v>4700</v>
      </c>
      <c r="AZ13" s="37">
        <v>4090</v>
      </c>
      <c r="BA13" s="37">
        <v>5100</v>
      </c>
      <c r="BB13" s="36">
        <v>4870</v>
      </c>
      <c r="BC13" s="43">
        <f t="shared" si="11"/>
        <v>18760</v>
      </c>
      <c r="BD13" s="42">
        <v>2650</v>
      </c>
      <c r="BE13" s="37">
        <v>2550</v>
      </c>
      <c r="BF13" s="37">
        <v>2980</v>
      </c>
      <c r="BG13" s="36">
        <v>2030</v>
      </c>
      <c r="BH13" s="43">
        <f t="shared" si="12"/>
        <v>10210</v>
      </c>
      <c r="BI13" s="54">
        <v>0</v>
      </c>
      <c r="BJ13" s="53">
        <v>0</v>
      </c>
      <c r="BK13" s="53">
        <v>0</v>
      </c>
      <c r="BL13" s="52">
        <v>0</v>
      </c>
      <c r="BM13" s="43">
        <f t="shared" si="13"/>
        <v>0</v>
      </c>
      <c r="BN13" s="42">
        <v>1860</v>
      </c>
      <c r="BO13" s="37">
        <v>300</v>
      </c>
      <c r="BP13" s="37">
        <v>620</v>
      </c>
      <c r="BQ13" s="36">
        <v>660</v>
      </c>
      <c r="BR13" s="41">
        <f t="shared" si="14"/>
        <v>3440</v>
      </c>
      <c r="BS13" s="40">
        <f t="shared" si="15"/>
        <v>30610</v>
      </c>
      <c r="BT13" s="40">
        <f t="shared" si="16"/>
        <v>27830</v>
      </c>
      <c r="BU13" s="40">
        <f t="shared" si="17"/>
        <v>29050</v>
      </c>
      <c r="BV13" s="40">
        <f t="shared" si="18"/>
        <v>29500</v>
      </c>
      <c r="BW13" s="39">
        <f t="shared" si="19"/>
        <v>116990</v>
      </c>
      <c r="BX13" s="51">
        <v>0</v>
      </c>
      <c r="BY13" s="37">
        <v>0</v>
      </c>
      <c r="BZ13" s="37">
        <v>0</v>
      </c>
      <c r="CA13" s="36">
        <v>0</v>
      </c>
      <c r="CB13" s="35">
        <f t="shared" si="20"/>
        <v>0</v>
      </c>
      <c r="CC13" s="108"/>
      <c r="CD13" s="111"/>
    </row>
    <row r="14" spans="1:82" ht="69" customHeight="1" x14ac:dyDescent="0.25">
      <c r="A14" s="143"/>
      <c r="B14" s="61" t="s">
        <v>54</v>
      </c>
      <c r="C14" s="60" t="s">
        <v>55</v>
      </c>
      <c r="D14" s="49">
        <v>14</v>
      </c>
      <c r="E14" s="48">
        <v>14</v>
      </c>
      <c r="F14" s="47">
        <v>14</v>
      </c>
      <c r="G14" s="50">
        <f t="shared" si="0"/>
        <v>14</v>
      </c>
      <c r="H14" s="49">
        <v>14</v>
      </c>
      <c r="I14" s="48">
        <v>11</v>
      </c>
      <c r="J14" s="47">
        <v>11</v>
      </c>
      <c r="K14" s="46">
        <f t="shared" si="1"/>
        <v>12</v>
      </c>
      <c r="L14" s="49">
        <v>14</v>
      </c>
      <c r="M14" s="48">
        <v>14</v>
      </c>
      <c r="N14" s="47">
        <v>14</v>
      </c>
      <c r="O14" s="46">
        <f t="shared" si="2"/>
        <v>14</v>
      </c>
      <c r="P14" s="49">
        <v>15</v>
      </c>
      <c r="Q14" s="48">
        <v>15</v>
      </c>
      <c r="R14" s="47">
        <v>15</v>
      </c>
      <c r="S14" s="46">
        <f t="shared" si="3"/>
        <v>15</v>
      </c>
      <c r="T14" s="45">
        <f t="shared" si="4"/>
        <v>13.75</v>
      </c>
      <c r="U14" s="46">
        <v>9240</v>
      </c>
      <c r="V14" s="46">
        <v>7950</v>
      </c>
      <c r="W14" s="46">
        <v>9120</v>
      </c>
      <c r="X14" s="46">
        <v>9450</v>
      </c>
      <c r="Y14" s="45">
        <f t="shared" si="5"/>
        <v>35760</v>
      </c>
      <c r="Z14" s="42">
        <v>4500</v>
      </c>
      <c r="AA14" s="42">
        <v>4500</v>
      </c>
      <c r="AB14" s="42">
        <v>4500</v>
      </c>
      <c r="AC14" s="44">
        <v>4500</v>
      </c>
      <c r="AD14" s="43">
        <f t="shared" si="6"/>
        <v>18000</v>
      </c>
      <c r="AE14" s="42">
        <v>7600</v>
      </c>
      <c r="AF14" s="42">
        <v>7330</v>
      </c>
      <c r="AG14" s="42">
        <v>7790</v>
      </c>
      <c r="AH14" s="44">
        <v>7190</v>
      </c>
      <c r="AI14" s="43">
        <f t="shared" si="7"/>
        <v>29910</v>
      </c>
      <c r="AJ14" s="42">
        <v>1600</v>
      </c>
      <c r="AK14" s="37">
        <v>1450</v>
      </c>
      <c r="AL14" s="37">
        <v>1140</v>
      </c>
      <c r="AM14" s="36">
        <v>1630</v>
      </c>
      <c r="AN14" s="43">
        <f t="shared" si="8"/>
        <v>5820</v>
      </c>
      <c r="AO14" s="42">
        <v>2400</v>
      </c>
      <c r="AP14" s="37">
        <v>2800</v>
      </c>
      <c r="AQ14" s="37">
        <v>2400</v>
      </c>
      <c r="AR14" s="36">
        <v>2350</v>
      </c>
      <c r="AS14" s="43">
        <f t="shared" si="9"/>
        <v>9950</v>
      </c>
      <c r="AT14" s="42">
        <v>3500</v>
      </c>
      <c r="AU14" s="37">
        <v>3050</v>
      </c>
      <c r="AV14" s="37">
        <v>3060</v>
      </c>
      <c r="AW14" s="36">
        <v>3880</v>
      </c>
      <c r="AX14" s="43">
        <f t="shared" si="10"/>
        <v>13490</v>
      </c>
      <c r="AY14" s="42">
        <v>4890</v>
      </c>
      <c r="AZ14" s="37">
        <v>4050</v>
      </c>
      <c r="BA14" s="37">
        <v>4960</v>
      </c>
      <c r="BB14" s="36">
        <v>4540</v>
      </c>
      <c r="BC14" s="43">
        <f t="shared" si="11"/>
        <v>18440</v>
      </c>
      <c r="BD14" s="42">
        <v>3860</v>
      </c>
      <c r="BE14" s="37">
        <v>3690</v>
      </c>
      <c r="BF14" s="37">
        <v>3030</v>
      </c>
      <c r="BG14" s="36">
        <v>3000</v>
      </c>
      <c r="BH14" s="43">
        <f t="shared" si="12"/>
        <v>13580</v>
      </c>
      <c r="BI14" s="54">
        <v>0</v>
      </c>
      <c r="BJ14" s="53">
        <v>0</v>
      </c>
      <c r="BK14" s="53">
        <v>0</v>
      </c>
      <c r="BL14" s="52">
        <v>0</v>
      </c>
      <c r="BM14" s="43">
        <f t="shared" si="13"/>
        <v>0</v>
      </c>
      <c r="BN14" s="42">
        <v>4800</v>
      </c>
      <c r="BO14" s="37">
        <v>5500</v>
      </c>
      <c r="BP14" s="37">
        <v>6700</v>
      </c>
      <c r="BQ14" s="36">
        <v>4800</v>
      </c>
      <c r="BR14" s="41">
        <f t="shared" si="14"/>
        <v>21800</v>
      </c>
      <c r="BS14" s="40">
        <f t="shared" si="15"/>
        <v>33150</v>
      </c>
      <c r="BT14" s="40">
        <f t="shared" si="16"/>
        <v>32370</v>
      </c>
      <c r="BU14" s="40">
        <f t="shared" si="17"/>
        <v>33580</v>
      </c>
      <c r="BV14" s="40">
        <f t="shared" si="18"/>
        <v>31890</v>
      </c>
      <c r="BW14" s="39">
        <f t="shared" si="19"/>
        <v>130990</v>
      </c>
      <c r="BX14" s="51">
        <v>0</v>
      </c>
      <c r="BY14" s="37">
        <v>0</v>
      </c>
      <c r="BZ14" s="37">
        <v>0</v>
      </c>
      <c r="CA14" s="36">
        <v>0</v>
      </c>
      <c r="CB14" s="35">
        <f t="shared" si="20"/>
        <v>0</v>
      </c>
      <c r="CC14" s="108"/>
      <c r="CD14" s="111"/>
    </row>
    <row r="15" spans="1:82" ht="66.75" customHeight="1" x14ac:dyDescent="0.25">
      <c r="A15" s="143"/>
      <c r="B15" s="58" t="s">
        <v>56</v>
      </c>
      <c r="C15" s="60" t="s">
        <v>57</v>
      </c>
      <c r="D15" s="49">
        <v>7</v>
      </c>
      <c r="E15" s="48">
        <v>8</v>
      </c>
      <c r="F15" s="47">
        <v>8</v>
      </c>
      <c r="G15" s="50">
        <f t="shared" si="0"/>
        <v>7.666666666666667</v>
      </c>
      <c r="H15" s="49">
        <v>8</v>
      </c>
      <c r="I15" s="48">
        <v>13</v>
      </c>
      <c r="J15" s="47">
        <v>14</v>
      </c>
      <c r="K15" s="46">
        <f t="shared" si="1"/>
        <v>11.666666666666666</v>
      </c>
      <c r="L15" s="49">
        <v>11</v>
      </c>
      <c r="M15" s="48">
        <v>10</v>
      </c>
      <c r="N15" s="47">
        <v>10</v>
      </c>
      <c r="O15" s="46">
        <f t="shared" si="2"/>
        <v>10.333333333333334</v>
      </c>
      <c r="P15" s="49">
        <v>12</v>
      </c>
      <c r="Q15" s="48">
        <v>12</v>
      </c>
      <c r="R15" s="47">
        <v>12</v>
      </c>
      <c r="S15" s="46">
        <f t="shared" si="3"/>
        <v>12</v>
      </c>
      <c r="T15" s="45">
        <f t="shared" si="4"/>
        <v>10.416666666666666</v>
      </c>
      <c r="U15" s="46">
        <v>4230</v>
      </c>
      <c r="V15" s="46">
        <v>6670</v>
      </c>
      <c r="W15" s="46">
        <v>5980</v>
      </c>
      <c r="X15" s="46">
        <v>6610</v>
      </c>
      <c r="Y15" s="45">
        <f t="shared" si="5"/>
        <v>23490</v>
      </c>
      <c r="Z15" s="42">
        <v>5600</v>
      </c>
      <c r="AA15" s="42">
        <v>4550</v>
      </c>
      <c r="AB15" s="42">
        <v>4900</v>
      </c>
      <c r="AC15" s="44">
        <v>5600</v>
      </c>
      <c r="AD15" s="43">
        <f t="shared" si="6"/>
        <v>20650</v>
      </c>
      <c r="AE15" s="42">
        <v>3600</v>
      </c>
      <c r="AF15" s="42">
        <v>3350</v>
      </c>
      <c r="AG15" s="42">
        <v>3460</v>
      </c>
      <c r="AH15" s="44">
        <v>3780</v>
      </c>
      <c r="AI15" s="43">
        <f t="shared" si="7"/>
        <v>14190</v>
      </c>
      <c r="AJ15" s="42">
        <v>4800</v>
      </c>
      <c r="AK15" s="37">
        <v>4890</v>
      </c>
      <c r="AL15" s="37">
        <v>4990</v>
      </c>
      <c r="AM15" s="36">
        <v>4830</v>
      </c>
      <c r="AN15" s="43">
        <f t="shared" si="8"/>
        <v>19510</v>
      </c>
      <c r="AO15" s="42">
        <v>4700</v>
      </c>
      <c r="AP15" s="37">
        <v>4850</v>
      </c>
      <c r="AQ15" s="37">
        <v>4680</v>
      </c>
      <c r="AR15" s="36">
        <v>4360</v>
      </c>
      <c r="AS15" s="43">
        <f t="shared" si="9"/>
        <v>18590</v>
      </c>
      <c r="AT15" s="42">
        <v>3700</v>
      </c>
      <c r="AU15" s="37">
        <v>3860</v>
      </c>
      <c r="AV15" s="37">
        <v>3090</v>
      </c>
      <c r="AW15" s="36">
        <v>3010</v>
      </c>
      <c r="AX15" s="43">
        <f t="shared" si="10"/>
        <v>13660</v>
      </c>
      <c r="AY15" s="42">
        <v>2860</v>
      </c>
      <c r="AZ15" s="37">
        <v>3560</v>
      </c>
      <c r="BA15" s="37">
        <v>3160</v>
      </c>
      <c r="BB15" s="36">
        <v>3460</v>
      </c>
      <c r="BC15" s="43">
        <f t="shared" si="11"/>
        <v>13040</v>
      </c>
      <c r="BD15" s="42">
        <v>2980</v>
      </c>
      <c r="BE15" s="37">
        <v>3120</v>
      </c>
      <c r="BF15" s="37">
        <v>3680</v>
      </c>
      <c r="BG15" s="36">
        <v>2880</v>
      </c>
      <c r="BH15" s="43">
        <f t="shared" si="12"/>
        <v>12660</v>
      </c>
      <c r="BI15" s="54">
        <v>0</v>
      </c>
      <c r="BJ15" s="53">
        <v>0</v>
      </c>
      <c r="BK15" s="53">
        <v>0</v>
      </c>
      <c r="BL15" s="52">
        <v>0</v>
      </c>
      <c r="BM15" s="43">
        <f t="shared" si="13"/>
        <v>0</v>
      </c>
      <c r="BN15" s="42">
        <v>1200</v>
      </c>
      <c r="BO15" s="37">
        <v>1090</v>
      </c>
      <c r="BP15" s="37">
        <v>1880</v>
      </c>
      <c r="BQ15" s="36">
        <v>1970</v>
      </c>
      <c r="BR15" s="41">
        <f t="shared" si="14"/>
        <v>6140</v>
      </c>
      <c r="BS15" s="40">
        <f t="shared" si="15"/>
        <v>29440</v>
      </c>
      <c r="BT15" s="40">
        <f t="shared" si="16"/>
        <v>29270</v>
      </c>
      <c r="BU15" s="40">
        <f t="shared" si="17"/>
        <v>29840</v>
      </c>
      <c r="BV15" s="40">
        <f t="shared" si="18"/>
        <v>29890</v>
      </c>
      <c r="BW15" s="39">
        <f t="shared" si="19"/>
        <v>118440</v>
      </c>
      <c r="BX15" s="51">
        <v>0</v>
      </c>
      <c r="BY15" s="37">
        <v>0</v>
      </c>
      <c r="BZ15" s="37">
        <v>0</v>
      </c>
      <c r="CA15" s="36">
        <v>0</v>
      </c>
      <c r="CB15" s="35">
        <f t="shared" si="20"/>
        <v>0</v>
      </c>
      <c r="CC15" s="108"/>
      <c r="CD15" s="111"/>
    </row>
    <row r="16" spans="1:82" ht="66.75" customHeight="1" x14ac:dyDescent="0.25">
      <c r="A16" s="143"/>
      <c r="B16" s="58" t="s">
        <v>58</v>
      </c>
      <c r="C16" s="60" t="s">
        <v>59</v>
      </c>
      <c r="D16" s="49">
        <v>8</v>
      </c>
      <c r="E16" s="48">
        <v>8</v>
      </c>
      <c r="F16" s="47">
        <v>8</v>
      </c>
      <c r="G16" s="50">
        <f t="shared" si="0"/>
        <v>8</v>
      </c>
      <c r="H16" s="49">
        <v>9</v>
      </c>
      <c r="I16" s="48">
        <v>9</v>
      </c>
      <c r="J16" s="47">
        <v>9</v>
      </c>
      <c r="K16" s="46">
        <f t="shared" si="1"/>
        <v>9</v>
      </c>
      <c r="L16" s="49">
        <v>9</v>
      </c>
      <c r="M16" s="48">
        <v>9</v>
      </c>
      <c r="N16" s="47">
        <v>9</v>
      </c>
      <c r="O16" s="46">
        <f t="shared" si="2"/>
        <v>9</v>
      </c>
      <c r="P16" s="49">
        <v>9</v>
      </c>
      <c r="Q16" s="48">
        <v>9</v>
      </c>
      <c r="R16" s="47">
        <v>12</v>
      </c>
      <c r="S16" s="46">
        <f t="shared" si="3"/>
        <v>10</v>
      </c>
      <c r="T16" s="45">
        <f t="shared" si="4"/>
        <v>9</v>
      </c>
      <c r="U16" s="46">
        <v>3450</v>
      </c>
      <c r="V16" s="46">
        <v>4280</v>
      </c>
      <c r="W16" s="46">
        <v>4880</v>
      </c>
      <c r="X16" s="46">
        <v>4880</v>
      </c>
      <c r="Y16" s="45">
        <f t="shared" si="5"/>
        <v>17490</v>
      </c>
      <c r="Z16" s="42">
        <v>4250</v>
      </c>
      <c r="AA16" s="42">
        <v>3750</v>
      </c>
      <c r="AB16" s="42">
        <v>3850</v>
      </c>
      <c r="AC16" s="44">
        <v>4250</v>
      </c>
      <c r="AD16" s="43">
        <f t="shared" si="6"/>
        <v>16100</v>
      </c>
      <c r="AE16" s="42">
        <v>3900</v>
      </c>
      <c r="AF16" s="42">
        <v>3990</v>
      </c>
      <c r="AG16" s="42">
        <v>3140</v>
      </c>
      <c r="AH16" s="44">
        <v>3870</v>
      </c>
      <c r="AI16" s="43">
        <f t="shared" si="7"/>
        <v>14900</v>
      </c>
      <c r="AJ16" s="42">
        <v>3690</v>
      </c>
      <c r="AK16" s="37">
        <v>3740</v>
      </c>
      <c r="AL16" s="37">
        <v>3600</v>
      </c>
      <c r="AM16" s="36">
        <v>3660</v>
      </c>
      <c r="AN16" s="43">
        <f t="shared" si="8"/>
        <v>14690</v>
      </c>
      <c r="AO16" s="42">
        <v>5260</v>
      </c>
      <c r="AP16" s="37">
        <v>4770</v>
      </c>
      <c r="AQ16" s="37">
        <v>4560</v>
      </c>
      <c r="AR16" s="36">
        <v>5980</v>
      </c>
      <c r="AS16" s="43">
        <f t="shared" si="9"/>
        <v>20570</v>
      </c>
      <c r="AT16" s="42">
        <v>2650</v>
      </c>
      <c r="AU16" s="37">
        <v>2600</v>
      </c>
      <c r="AV16" s="37">
        <v>2880</v>
      </c>
      <c r="AW16" s="36">
        <v>2860</v>
      </c>
      <c r="AX16" s="43">
        <f t="shared" si="10"/>
        <v>10990</v>
      </c>
      <c r="AY16" s="42">
        <v>1698</v>
      </c>
      <c r="AZ16" s="37">
        <v>1046</v>
      </c>
      <c r="BA16" s="37">
        <v>2600</v>
      </c>
      <c r="BB16" s="36">
        <v>2600</v>
      </c>
      <c r="BC16" s="43">
        <f t="shared" si="11"/>
        <v>7944</v>
      </c>
      <c r="BD16" s="42">
        <v>1500</v>
      </c>
      <c r="BE16" s="37">
        <v>1600</v>
      </c>
      <c r="BF16" s="37">
        <v>1590</v>
      </c>
      <c r="BG16" s="36">
        <v>1880</v>
      </c>
      <c r="BH16" s="43">
        <f t="shared" si="12"/>
        <v>6570</v>
      </c>
      <c r="BI16" s="54">
        <v>0</v>
      </c>
      <c r="BJ16" s="53">
        <v>0</v>
      </c>
      <c r="BK16" s="53">
        <v>0</v>
      </c>
      <c r="BL16" s="52">
        <v>0</v>
      </c>
      <c r="BM16" s="43">
        <f t="shared" si="13"/>
        <v>0</v>
      </c>
      <c r="BN16" s="42">
        <v>800</v>
      </c>
      <c r="BO16" s="37">
        <v>1960</v>
      </c>
      <c r="BP16" s="37">
        <v>2750</v>
      </c>
      <c r="BQ16" s="36">
        <v>1460</v>
      </c>
      <c r="BR16" s="41">
        <f t="shared" si="14"/>
        <v>6970</v>
      </c>
      <c r="BS16" s="40">
        <f t="shared" si="15"/>
        <v>23748</v>
      </c>
      <c r="BT16" s="40">
        <f t="shared" si="16"/>
        <v>23456</v>
      </c>
      <c r="BU16" s="40">
        <f t="shared" si="17"/>
        <v>24970</v>
      </c>
      <c r="BV16" s="40">
        <f t="shared" si="18"/>
        <v>26560</v>
      </c>
      <c r="BW16" s="39">
        <f t="shared" si="19"/>
        <v>98734</v>
      </c>
      <c r="BX16" s="51">
        <v>0</v>
      </c>
      <c r="BY16" s="37">
        <v>0</v>
      </c>
      <c r="BZ16" s="37">
        <v>0</v>
      </c>
      <c r="CA16" s="36">
        <v>0</v>
      </c>
      <c r="CB16" s="35">
        <f t="shared" si="20"/>
        <v>0</v>
      </c>
      <c r="CC16" s="108"/>
      <c r="CD16" s="111"/>
    </row>
    <row r="17" spans="1:82" ht="30" customHeight="1" x14ac:dyDescent="0.25">
      <c r="A17" s="143"/>
      <c r="B17" s="61" t="s">
        <v>60</v>
      </c>
      <c r="C17" s="59" t="s">
        <v>61</v>
      </c>
      <c r="D17" s="49">
        <v>35</v>
      </c>
      <c r="E17" s="48">
        <v>39</v>
      </c>
      <c r="F17" s="47">
        <v>39</v>
      </c>
      <c r="G17" s="50">
        <f t="shared" si="0"/>
        <v>37.666666666666664</v>
      </c>
      <c r="H17" s="49">
        <v>40</v>
      </c>
      <c r="I17" s="48">
        <v>40</v>
      </c>
      <c r="J17" s="47">
        <v>39</v>
      </c>
      <c r="K17" s="46">
        <f t="shared" si="1"/>
        <v>39.666666666666664</v>
      </c>
      <c r="L17" s="49">
        <v>39</v>
      </c>
      <c r="M17" s="48">
        <v>40</v>
      </c>
      <c r="N17" s="47">
        <v>40</v>
      </c>
      <c r="O17" s="46">
        <f t="shared" si="2"/>
        <v>39.666666666666664</v>
      </c>
      <c r="P17" s="49">
        <v>41</v>
      </c>
      <c r="Q17" s="48">
        <v>40</v>
      </c>
      <c r="R17" s="47">
        <v>41</v>
      </c>
      <c r="S17" s="46">
        <f t="shared" si="3"/>
        <v>40.666666666666664</v>
      </c>
      <c r="T17" s="45">
        <f t="shared" si="4"/>
        <v>39.416666666666664</v>
      </c>
      <c r="U17" s="46">
        <v>20900</v>
      </c>
      <c r="V17" s="46">
        <v>23650</v>
      </c>
      <c r="W17" s="46">
        <v>23650</v>
      </c>
      <c r="X17" s="46">
        <v>22250</v>
      </c>
      <c r="Y17" s="45">
        <f t="shared" si="5"/>
        <v>90450</v>
      </c>
      <c r="Z17" s="42">
        <v>35320</v>
      </c>
      <c r="AA17" s="42">
        <v>34320</v>
      </c>
      <c r="AB17" s="42">
        <v>34820</v>
      </c>
      <c r="AC17" s="44">
        <v>35360</v>
      </c>
      <c r="AD17" s="43">
        <f t="shared" si="6"/>
        <v>139820</v>
      </c>
      <c r="AE17" s="42">
        <v>12640</v>
      </c>
      <c r="AF17" s="42">
        <v>11440</v>
      </c>
      <c r="AG17" s="42">
        <v>12330</v>
      </c>
      <c r="AH17" s="44">
        <v>11440</v>
      </c>
      <c r="AI17" s="43">
        <f t="shared" si="7"/>
        <v>47850</v>
      </c>
      <c r="AJ17" s="42">
        <v>14780</v>
      </c>
      <c r="AK17" s="37">
        <v>13780</v>
      </c>
      <c r="AL17" s="37">
        <v>17280</v>
      </c>
      <c r="AM17" s="36">
        <v>14080</v>
      </c>
      <c r="AN17" s="43">
        <f t="shared" si="8"/>
        <v>59920</v>
      </c>
      <c r="AO17" s="42">
        <v>14600</v>
      </c>
      <c r="AP17" s="37">
        <v>14020</v>
      </c>
      <c r="AQ17" s="37">
        <v>14330</v>
      </c>
      <c r="AR17" s="36">
        <v>14980</v>
      </c>
      <c r="AS17" s="43">
        <f t="shared" si="9"/>
        <v>57930</v>
      </c>
      <c r="AT17" s="42">
        <v>7700</v>
      </c>
      <c r="AU17" s="37">
        <v>7790</v>
      </c>
      <c r="AV17" s="37">
        <v>7320</v>
      </c>
      <c r="AW17" s="36">
        <v>7060</v>
      </c>
      <c r="AX17" s="43">
        <f t="shared" si="10"/>
        <v>29870</v>
      </c>
      <c r="AY17" s="42">
        <v>22560</v>
      </c>
      <c r="AZ17" s="37">
        <v>23640</v>
      </c>
      <c r="BA17" s="37">
        <v>29970</v>
      </c>
      <c r="BB17" s="36">
        <v>20790</v>
      </c>
      <c r="BC17" s="43">
        <f t="shared" si="11"/>
        <v>96960</v>
      </c>
      <c r="BD17" s="42">
        <v>8600</v>
      </c>
      <c r="BE17" s="37">
        <v>7500</v>
      </c>
      <c r="BF17" s="37">
        <v>7410</v>
      </c>
      <c r="BG17" s="36">
        <v>7690</v>
      </c>
      <c r="BH17" s="43">
        <f t="shared" si="12"/>
        <v>31200</v>
      </c>
      <c r="BI17" s="54">
        <v>0</v>
      </c>
      <c r="BJ17" s="53">
        <v>0</v>
      </c>
      <c r="BK17" s="53">
        <v>0</v>
      </c>
      <c r="BL17" s="52">
        <v>0</v>
      </c>
      <c r="BM17" s="43">
        <f t="shared" si="13"/>
        <v>0</v>
      </c>
      <c r="BN17" s="42">
        <v>1500</v>
      </c>
      <c r="BO17" s="37">
        <v>1110</v>
      </c>
      <c r="BP17" s="37">
        <v>1090</v>
      </c>
      <c r="BQ17" s="36">
        <v>1380</v>
      </c>
      <c r="BR17" s="41">
        <f t="shared" si="14"/>
        <v>5080</v>
      </c>
      <c r="BS17" s="40">
        <f t="shared" si="15"/>
        <v>117700</v>
      </c>
      <c r="BT17" s="40">
        <f t="shared" si="16"/>
        <v>113600</v>
      </c>
      <c r="BU17" s="40">
        <f t="shared" si="17"/>
        <v>124550</v>
      </c>
      <c r="BV17" s="40">
        <f t="shared" si="18"/>
        <v>112780</v>
      </c>
      <c r="BW17" s="39">
        <f t="shared" si="19"/>
        <v>468630</v>
      </c>
      <c r="BX17" s="51">
        <v>0</v>
      </c>
      <c r="BY17" s="37">
        <v>0</v>
      </c>
      <c r="BZ17" s="37">
        <v>0</v>
      </c>
      <c r="CA17" s="36">
        <v>0</v>
      </c>
      <c r="CB17" s="35">
        <f t="shared" si="20"/>
        <v>0</v>
      </c>
      <c r="CC17" s="108"/>
      <c r="CD17" s="111"/>
    </row>
    <row r="18" spans="1:82" ht="37.5" customHeight="1" x14ac:dyDescent="0.25">
      <c r="A18" s="143"/>
      <c r="B18" s="61" t="s">
        <v>62</v>
      </c>
      <c r="C18" s="60" t="s">
        <v>63</v>
      </c>
      <c r="D18" s="49">
        <v>14</v>
      </c>
      <c r="E18" s="48">
        <v>15</v>
      </c>
      <c r="F18" s="47">
        <v>15</v>
      </c>
      <c r="G18" s="50">
        <f t="shared" si="0"/>
        <v>14.666666666666666</v>
      </c>
      <c r="H18" s="49">
        <v>15</v>
      </c>
      <c r="I18" s="48">
        <v>15</v>
      </c>
      <c r="J18" s="47">
        <v>15</v>
      </c>
      <c r="K18" s="46">
        <f t="shared" si="1"/>
        <v>15</v>
      </c>
      <c r="L18" s="49">
        <v>15</v>
      </c>
      <c r="M18" s="48">
        <v>15</v>
      </c>
      <c r="N18" s="47">
        <v>15</v>
      </c>
      <c r="O18" s="46">
        <f t="shared" si="2"/>
        <v>15</v>
      </c>
      <c r="P18" s="49">
        <v>16</v>
      </c>
      <c r="Q18" s="48">
        <v>16</v>
      </c>
      <c r="R18" s="47">
        <v>15</v>
      </c>
      <c r="S18" s="46">
        <f t="shared" si="3"/>
        <v>15.666666666666666</v>
      </c>
      <c r="T18" s="45">
        <f t="shared" si="4"/>
        <v>15.083333333333332</v>
      </c>
      <c r="U18" s="46">
        <v>10300</v>
      </c>
      <c r="V18" s="46">
        <v>10300</v>
      </c>
      <c r="W18" s="46">
        <v>10300</v>
      </c>
      <c r="X18" s="46">
        <v>11200</v>
      </c>
      <c r="Y18" s="45">
        <f t="shared" si="5"/>
        <v>42100</v>
      </c>
      <c r="Z18" s="42">
        <v>8650</v>
      </c>
      <c r="AA18" s="42">
        <v>7750</v>
      </c>
      <c r="AB18" s="42">
        <v>7690</v>
      </c>
      <c r="AC18" s="44">
        <v>8650</v>
      </c>
      <c r="AD18" s="43">
        <f t="shared" si="6"/>
        <v>32740</v>
      </c>
      <c r="AE18" s="42">
        <v>7520</v>
      </c>
      <c r="AF18" s="42">
        <v>7440</v>
      </c>
      <c r="AG18" s="42">
        <v>6820</v>
      </c>
      <c r="AH18" s="44">
        <v>6720</v>
      </c>
      <c r="AI18" s="43">
        <f t="shared" si="7"/>
        <v>28500</v>
      </c>
      <c r="AJ18" s="42">
        <v>9600</v>
      </c>
      <c r="AK18" s="37">
        <v>9330</v>
      </c>
      <c r="AL18" s="37">
        <v>8450</v>
      </c>
      <c r="AM18" s="36">
        <v>8560</v>
      </c>
      <c r="AN18" s="43">
        <f t="shared" si="8"/>
        <v>35940</v>
      </c>
      <c r="AO18" s="42">
        <v>8400</v>
      </c>
      <c r="AP18" s="37">
        <v>8080</v>
      </c>
      <c r="AQ18" s="37">
        <v>8000</v>
      </c>
      <c r="AR18" s="36">
        <v>8550</v>
      </c>
      <c r="AS18" s="43">
        <f t="shared" si="9"/>
        <v>33030</v>
      </c>
      <c r="AT18" s="42">
        <v>3600</v>
      </c>
      <c r="AU18" s="37">
        <v>3090</v>
      </c>
      <c r="AV18" s="37">
        <v>3030</v>
      </c>
      <c r="AW18" s="36">
        <v>3540</v>
      </c>
      <c r="AX18" s="43">
        <f t="shared" si="10"/>
        <v>13260</v>
      </c>
      <c r="AY18" s="42">
        <v>9500</v>
      </c>
      <c r="AZ18" s="37">
        <v>8160</v>
      </c>
      <c r="BA18" s="37">
        <v>8670</v>
      </c>
      <c r="BB18" s="36">
        <v>5500</v>
      </c>
      <c r="BC18" s="43">
        <f t="shared" si="11"/>
        <v>31830</v>
      </c>
      <c r="BD18" s="42">
        <v>2470</v>
      </c>
      <c r="BE18" s="37">
        <v>2190</v>
      </c>
      <c r="BF18" s="37">
        <v>2180</v>
      </c>
      <c r="BG18" s="36">
        <v>2370</v>
      </c>
      <c r="BH18" s="43">
        <f t="shared" si="12"/>
        <v>9210</v>
      </c>
      <c r="BI18" s="54">
        <v>0</v>
      </c>
      <c r="BJ18" s="53">
        <v>0</v>
      </c>
      <c r="BK18" s="53">
        <v>0</v>
      </c>
      <c r="BL18" s="52">
        <v>0</v>
      </c>
      <c r="BM18" s="43">
        <f t="shared" si="13"/>
        <v>0</v>
      </c>
      <c r="BN18" s="42">
        <v>1300</v>
      </c>
      <c r="BO18" s="37">
        <v>900</v>
      </c>
      <c r="BP18" s="37">
        <v>930</v>
      </c>
      <c r="BQ18" s="36">
        <v>750</v>
      </c>
      <c r="BR18" s="41">
        <f t="shared" si="14"/>
        <v>3880</v>
      </c>
      <c r="BS18" s="40">
        <f t="shared" si="15"/>
        <v>51040</v>
      </c>
      <c r="BT18" s="40">
        <f t="shared" si="16"/>
        <v>46940</v>
      </c>
      <c r="BU18" s="40">
        <f t="shared" si="17"/>
        <v>45770</v>
      </c>
      <c r="BV18" s="40">
        <f t="shared" si="18"/>
        <v>44640</v>
      </c>
      <c r="BW18" s="39">
        <f t="shared" si="19"/>
        <v>188390</v>
      </c>
      <c r="BX18" s="51">
        <v>0</v>
      </c>
      <c r="BY18" s="37">
        <v>0</v>
      </c>
      <c r="BZ18" s="37">
        <v>0</v>
      </c>
      <c r="CA18" s="36">
        <v>0</v>
      </c>
      <c r="CB18" s="35">
        <f t="shared" si="20"/>
        <v>0</v>
      </c>
      <c r="CC18" s="108"/>
      <c r="CD18" s="111"/>
    </row>
    <row r="19" spans="1:82" ht="27.75" customHeight="1" x14ac:dyDescent="0.25">
      <c r="A19" s="143"/>
      <c r="B19" s="58" t="s">
        <v>64</v>
      </c>
      <c r="C19" s="59" t="s">
        <v>65</v>
      </c>
      <c r="D19" s="49">
        <v>4</v>
      </c>
      <c r="E19" s="48">
        <v>4</v>
      </c>
      <c r="F19" s="47">
        <v>4</v>
      </c>
      <c r="G19" s="50">
        <f t="shared" si="0"/>
        <v>4</v>
      </c>
      <c r="H19" s="49">
        <v>4</v>
      </c>
      <c r="I19" s="48">
        <v>4</v>
      </c>
      <c r="J19" s="47">
        <v>4</v>
      </c>
      <c r="K19" s="46">
        <f t="shared" si="1"/>
        <v>4</v>
      </c>
      <c r="L19" s="49">
        <v>4</v>
      </c>
      <c r="M19" s="48">
        <v>4</v>
      </c>
      <c r="N19" s="47">
        <v>4</v>
      </c>
      <c r="O19" s="46">
        <f t="shared" si="2"/>
        <v>4</v>
      </c>
      <c r="P19" s="49">
        <v>4</v>
      </c>
      <c r="Q19" s="48">
        <v>5</v>
      </c>
      <c r="R19" s="47">
        <v>5</v>
      </c>
      <c r="S19" s="46">
        <f t="shared" si="3"/>
        <v>4.666666666666667</v>
      </c>
      <c r="T19" s="45">
        <f t="shared" si="4"/>
        <v>4.166666666666667</v>
      </c>
      <c r="U19" s="46">
        <v>3250</v>
      </c>
      <c r="V19" s="46">
        <v>3210</v>
      </c>
      <c r="W19" s="46">
        <v>3115</v>
      </c>
      <c r="X19" s="46">
        <v>3310</v>
      </c>
      <c r="Y19" s="45">
        <f t="shared" si="5"/>
        <v>12885</v>
      </c>
      <c r="Z19" s="42">
        <v>3500</v>
      </c>
      <c r="AA19" s="42">
        <v>2600</v>
      </c>
      <c r="AB19" s="42">
        <v>2770</v>
      </c>
      <c r="AC19" s="44">
        <v>3560</v>
      </c>
      <c r="AD19" s="43">
        <f t="shared" si="6"/>
        <v>12430</v>
      </c>
      <c r="AE19" s="42">
        <v>1950</v>
      </c>
      <c r="AF19" s="42">
        <v>1880</v>
      </c>
      <c r="AG19" s="42">
        <v>1750</v>
      </c>
      <c r="AH19" s="44">
        <v>1900</v>
      </c>
      <c r="AI19" s="43">
        <f t="shared" si="7"/>
        <v>7480</v>
      </c>
      <c r="AJ19" s="42">
        <v>5690</v>
      </c>
      <c r="AK19" s="37">
        <v>5090</v>
      </c>
      <c r="AL19" s="37">
        <v>5790</v>
      </c>
      <c r="AM19" s="36">
        <v>5740</v>
      </c>
      <c r="AN19" s="43">
        <f t="shared" si="8"/>
        <v>22310</v>
      </c>
      <c r="AO19" s="42">
        <v>7840</v>
      </c>
      <c r="AP19" s="37">
        <v>7740</v>
      </c>
      <c r="AQ19" s="37">
        <v>7860</v>
      </c>
      <c r="AR19" s="36">
        <v>7250</v>
      </c>
      <c r="AS19" s="43">
        <f t="shared" si="9"/>
        <v>30690</v>
      </c>
      <c r="AT19" s="42">
        <v>1560</v>
      </c>
      <c r="AU19" s="37">
        <v>1980</v>
      </c>
      <c r="AV19" s="37">
        <v>1660</v>
      </c>
      <c r="AW19" s="36">
        <v>1030</v>
      </c>
      <c r="AX19" s="43">
        <f t="shared" si="10"/>
        <v>6230</v>
      </c>
      <c r="AY19" s="42">
        <v>4890</v>
      </c>
      <c r="AZ19" s="37">
        <v>4690</v>
      </c>
      <c r="BA19" s="37">
        <v>4770</v>
      </c>
      <c r="BB19" s="36">
        <v>4360</v>
      </c>
      <c r="BC19" s="43">
        <f t="shared" si="11"/>
        <v>18710</v>
      </c>
      <c r="BD19" s="42">
        <v>1790</v>
      </c>
      <c r="BE19" s="37">
        <v>1460</v>
      </c>
      <c r="BF19" s="37">
        <v>1680</v>
      </c>
      <c r="BG19" s="36">
        <v>1750</v>
      </c>
      <c r="BH19" s="43">
        <f t="shared" si="12"/>
        <v>6680</v>
      </c>
      <c r="BI19" s="54">
        <v>0</v>
      </c>
      <c r="BJ19" s="53">
        <v>0</v>
      </c>
      <c r="BK19" s="53">
        <v>0</v>
      </c>
      <c r="BL19" s="52">
        <v>0</v>
      </c>
      <c r="BM19" s="43">
        <f t="shared" si="13"/>
        <v>0</v>
      </c>
      <c r="BN19" s="42">
        <v>600</v>
      </c>
      <c r="BO19" s="37">
        <v>550</v>
      </c>
      <c r="BP19" s="37">
        <v>1200</v>
      </c>
      <c r="BQ19" s="36">
        <v>650</v>
      </c>
      <c r="BR19" s="41">
        <f t="shared" si="14"/>
        <v>3000</v>
      </c>
      <c r="BS19" s="40">
        <f t="shared" si="15"/>
        <v>27820</v>
      </c>
      <c r="BT19" s="40">
        <f t="shared" si="16"/>
        <v>25990</v>
      </c>
      <c r="BU19" s="40">
        <f t="shared" si="17"/>
        <v>27480</v>
      </c>
      <c r="BV19" s="40">
        <f t="shared" si="18"/>
        <v>26240</v>
      </c>
      <c r="BW19" s="39">
        <f t="shared" si="19"/>
        <v>107530</v>
      </c>
      <c r="BX19" s="51">
        <v>0</v>
      </c>
      <c r="BY19" s="37">
        <v>0</v>
      </c>
      <c r="BZ19" s="37">
        <v>0</v>
      </c>
      <c r="CA19" s="36">
        <v>0</v>
      </c>
      <c r="CB19" s="35">
        <f t="shared" si="20"/>
        <v>0</v>
      </c>
      <c r="CC19" s="108"/>
      <c r="CD19" s="111"/>
    </row>
    <row r="20" spans="1:82" ht="14.25" customHeight="1" x14ac:dyDescent="0.25">
      <c r="A20" s="143"/>
      <c r="B20" s="58" t="s">
        <v>66</v>
      </c>
      <c r="C20" s="57" t="s">
        <v>67</v>
      </c>
      <c r="D20" s="49">
        <v>2</v>
      </c>
      <c r="E20" s="48">
        <v>2</v>
      </c>
      <c r="F20" s="47">
        <v>2</v>
      </c>
      <c r="G20" s="50">
        <f t="shared" si="0"/>
        <v>2</v>
      </c>
      <c r="H20" s="49">
        <v>2</v>
      </c>
      <c r="I20" s="48">
        <v>2</v>
      </c>
      <c r="J20" s="47">
        <v>2</v>
      </c>
      <c r="K20" s="46">
        <f t="shared" si="1"/>
        <v>2</v>
      </c>
      <c r="L20" s="49">
        <v>2</v>
      </c>
      <c r="M20" s="48">
        <v>2</v>
      </c>
      <c r="N20" s="47">
        <v>2</v>
      </c>
      <c r="O20" s="46">
        <f t="shared" si="2"/>
        <v>2</v>
      </c>
      <c r="P20" s="49">
        <v>2</v>
      </c>
      <c r="Q20" s="48">
        <v>2</v>
      </c>
      <c r="R20" s="47">
        <v>2</v>
      </c>
      <c r="S20" s="46">
        <f t="shared" si="3"/>
        <v>2</v>
      </c>
      <c r="T20" s="45">
        <f t="shared" si="4"/>
        <v>2</v>
      </c>
      <c r="U20" s="46">
        <v>1520</v>
      </c>
      <c r="V20" s="46">
        <v>1520</v>
      </c>
      <c r="W20" s="46">
        <v>1520</v>
      </c>
      <c r="X20" s="46">
        <v>1520</v>
      </c>
      <c r="Y20" s="45">
        <f t="shared" si="5"/>
        <v>6080</v>
      </c>
      <c r="Z20" s="42">
        <v>1900</v>
      </c>
      <c r="AA20" s="42">
        <v>1910</v>
      </c>
      <c r="AB20" s="42">
        <v>1830</v>
      </c>
      <c r="AC20" s="44">
        <v>1900</v>
      </c>
      <c r="AD20" s="43">
        <f t="shared" si="6"/>
        <v>7540</v>
      </c>
      <c r="AE20" s="42">
        <v>1460</v>
      </c>
      <c r="AF20" s="42">
        <v>1660</v>
      </c>
      <c r="AG20" s="42">
        <v>1980</v>
      </c>
      <c r="AH20" s="44">
        <v>1450</v>
      </c>
      <c r="AI20" s="43">
        <f t="shared" si="7"/>
        <v>6550</v>
      </c>
      <c r="AJ20" s="42">
        <v>2560</v>
      </c>
      <c r="AK20" s="37">
        <v>2660</v>
      </c>
      <c r="AL20" s="37">
        <v>2030</v>
      </c>
      <c r="AM20" s="36">
        <v>2040</v>
      </c>
      <c r="AN20" s="43">
        <f t="shared" si="8"/>
        <v>9290</v>
      </c>
      <c r="AO20" s="42">
        <v>2420</v>
      </c>
      <c r="AP20" s="37">
        <v>2330</v>
      </c>
      <c r="AQ20" s="37">
        <v>2260</v>
      </c>
      <c r="AR20" s="36">
        <v>2490</v>
      </c>
      <c r="AS20" s="43">
        <f t="shared" si="9"/>
        <v>9500</v>
      </c>
      <c r="AT20" s="42">
        <v>900</v>
      </c>
      <c r="AU20" s="37">
        <v>830</v>
      </c>
      <c r="AV20" s="37">
        <v>1100</v>
      </c>
      <c r="AW20" s="36">
        <v>950</v>
      </c>
      <c r="AX20" s="43">
        <f t="shared" si="10"/>
        <v>3780</v>
      </c>
      <c r="AY20" s="42">
        <v>2460</v>
      </c>
      <c r="AZ20" s="37">
        <v>2550</v>
      </c>
      <c r="BA20" s="37">
        <v>2690</v>
      </c>
      <c r="BB20" s="36">
        <v>2870</v>
      </c>
      <c r="BC20" s="43">
        <f t="shared" si="11"/>
        <v>10570</v>
      </c>
      <c r="BD20" s="42">
        <v>900</v>
      </c>
      <c r="BE20" s="37">
        <v>1530</v>
      </c>
      <c r="BF20" s="37">
        <v>1100</v>
      </c>
      <c r="BG20" s="36">
        <v>1700</v>
      </c>
      <c r="BH20" s="43">
        <f t="shared" si="12"/>
        <v>5230</v>
      </c>
      <c r="BI20" s="54">
        <v>0</v>
      </c>
      <c r="BJ20" s="53">
        <v>0</v>
      </c>
      <c r="BK20" s="53">
        <v>0</v>
      </c>
      <c r="BL20" s="52">
        <v>0</v>
      </c>
      <c r="BM20" s="43">
        <f t="shared" si="13"/>
        <v>0</v>
      </c>
      <c r="BN20" s="42">
        <v>1800</v>
      </c>
      <c r="BO20" s="37">
        <v>4060</v>
      </c>
      <c r="BP20" s="37">
        <v>4080</v>
      </c>
      <c r="BQ20" s="36">
        <v>3800</v>
      </c>
      <c r="BR20" s="41">
        <f t="shared" si="14"/>
        <v>13740</v>
      </c>
      <c r="BS20" s="40">
        <f t="shared" si="15"/>
        <v>14400</v>
      </c>
      <c r="BT20" s="40">
        <f t="shared" si="16"/>
        <v>17530</v>
      </c>
      <c r="BU20" s="40">
        <f t="shared" si="17"/>
        <v>17070</v>
      </c>
      <c r="BV20" s="40">
        <f t="shared" si="18"/>
        <v>17200</v>
      </c>
      <c r="BW20" s="39">
        <f t="shared" si="19"/>
        <v>66200</v>
      </c>
      <c r="BX20" s="51">
        <v>0</v>
      </c>
      <c r="BY20" s="37">
        <v>0</v>
      </c>
      <c r="BZ20" s="37">
        <v>0</v>
      </c>
      <c r="CA20" s="36">
        <v>0</v>
      </c>
      <c r="CB20" s="35">
        <f t="shared" si="20"/>
        <v>0</v>
      </c>
      <c r="CC20" s="108"/>
      <c r="CD20" s="111"/>
    </row>
    <row r="21" spans="1:82" ht="120.75" customHeight="1" thickBot="1" x14ac:dyDescent="0.3">
      <c r="A21" s="144"/>
      <c r="B21" s="56" t="s">
        <v>68</v>
      </c>
      <c r="C21" s="55" t="s">
        <v>69</v>
      </c>
      <c r="D21" s="49">
        <v>9</v>
      </c>
      <c r="E21" s="48">
        <v>10</v>
      </c>
      <c r="F21" s="47">
        <v>10</v>
      </c>
      <c r="G21" s="50">
        <f t="shared" si="0"/>
        <v>9.6666666666666661</v>
      </c>
      <c r="H21" s="49">
        <v>10</v>
      </c>
      <c r="I21" s="48">
        <v>10</v>
      </c>
      <c r="J21" s="47">
        <v>10</v>
      </c>
      <c r="K21" s="46">
        <f t="shared" si="1"/>
        <v>10</v>
      </c>
      <c r="L21" s="49">
        <v>11</v>
      </c>
      <c r="M21" s="48">
        <v>10</v>
      </c>
      <c r="N21" s="47">
        <v>11</v>
      </c>
      <c r="O21" s="46">
        <f t="shared" si="2"/>
        <v>10.666666666666666</v>
      </c>
      <c r="P21" s="49">
        <v>11</v>
      </c>
      <c r="Q21" s="48">
        <v>11</v>
      </c>
      <c r="R21" s="47">
        <v>10</v>
      </c>
      <c r="S21" s="46">
        <f t="shared" si="3"/>
        <v>10.666666666666666</v>
      </c>
      <c r="T21" s="45">
        <f t="shared" si="4"/>
        <v>10.25</v>
      </c>
      <c r="U21" s="46">
        <v>5430</v>
      </c>
      <c r="V21" s="46">
        <v>5960</v>
      </c>
      <c r="W21" s="46">
        <v>7260</v>
      </c>
      <c r="X21" s="46">
        <v>7340</v>
      </c>
      <c r="Y21" s="45">
        <f t="shared" si="5"/>
        <v>25990</v>
      </c>
      <c r="Z21" s="42">
        <v>5430</v>
      </c>
      <c r="AA21" s="42">
        <v>4430</v>
      </c>
      <c r="AB21" s="42">
        <v>4630</v>
      </c>
      <c r="AC21" s="44">
        <v>5430</v>
      </c>
      <c r="AD21" s="43">
        <f t="shared" si="6"/>
        <v>19920</v>
      </c>
      <c r="AE21" s="42">
        <v>5400</v>
      </c>
      <c r="AF21" s="42">
        <v>4700</v>
      </c>
      <c r="AG21" s="42">
        <v>4600</v>
      </c>
      <c r="AH21" s="44">
        <v>5130</v>
      </c>
      <c r="AI21" s="43">
        <f t="shared" si="7"/>
        <v>19830</v>
      </c>
      <c r="AJ21" s="42">
        <v>3600</v>
      </c>
      <c r="AK21" s="37">
        <v>3880</v>
      </c>
      <c r="AL21" s="37">
        <v>3470</v>
      </c>
      <c r="AM21" s="36">
        <v>3530</v>
      </c>
      <c r="AN21" s="43">
        <f t="shared" si="8"/>
        <v>14480</v>
      </c>
      <c r="AO21" s="42">
        <v>3540</v>
      </c>
      <c r="AP21" s="37">
        <v>3550</v>
      </c>
      <c r="AQ21" s="37">
        <v>3180</v>
      </c>
      <c r="AR21" s="36">
        <v>3460</v>
      </c>
      <c r="AS21" s="43">
        <f t="shared" si="9"/>
        <v>13730</v>
      </c>
      <c r="AT21" s="42">
        <v>3400</v>
      </c>
      <c r="AU21" s="37">
        <v>3250</v>
      </c>
      <c r="AV21" s="37">
        <v>3430</v>
      </c>
      <c r="AW21" s="36">
        <v>3960</v>
      </c>
      <c r="AX21" s="43">
        <f t="shared" si="10"/>
        <v>14040</v>
      </c>
      <c r="AY21" s="42">
        <v>4560</v>
      </c>
      <c r="AZ21" s="37">
        <v>4040</v>
      </c>
      <c r="BA21" s="37">
        <v>5170</v>
      </c>
      <c r="BB21" s="36">
        <v>4660</v>
      </c>
      <c r="BC21" s="43">
        <f t="shared" si="11"/>
        <v>18430</v>
      </c>
      <c r="BD21" s="42">
        <v>2650</v>
      </c>
      <c r="BE21" s="37">
        <v>2750</v>
      </c>
      <c r="BF21" s="37">
        <v>2880</v>
      </c>
      <c r="BG21" s="36">
        <v>2360</v>
      </c>
      <c r="BH21" s="43">
        <f t="shared" si="12"/>
        <v>10640</v>
      </c>
      <c r="BI21" s="54">
        <v>0</v>
      </c>
      <c r="BJ21" s="53">
        <v>0</v>
      </c>
      <c r="BK21" s="53">
        <v>0</v>
      </c>
      <c r="BL21" s="52">
        <v>0</v>
      </c>
      <c r="BM21" s="43">
        <f t="shared" si="13"/>
        <v>0</v>
      </c>
      <c r="BN21" s="42">
        <v>476</v>
      </c>
      <c r="BO21" s="37">
        <v>1540</v>
      </c>
      <c r="BP21" s="37">
        <v>1460</v>
      </c>
      <c r="BQ21" s="36">
        <v>1750</v>
      </c>
      <c r="BR21" s="41">
        <f t="shared" si="14"/>
        <v>5226</v>
      </c>
      <c r="BS21" s="40">
        <f t="shared" si="15"/>
        <v>29056</v>
      </c>
      <c r="BT21" s="40">
        <f t="shared" si="16"/>
        <v>28140</v>
      </c>
      <c r="BU21" s="40">
        <f t="shared" si="17"/>
        <v>28820</v>
      </c>
      <c r="BV21" s="40">
        <f t="shared" si="18"/>
        <v>30280</v>
      </c>
      <c r="BW21" s="39">
        <f t="shared" si="19"/>
        <v>116296</v>
      </c>
      <c r="BX21" s="51">
        <v>0</v>
      </c>
      <c r="BY21" s="37">
        <v>0</v>
      </c>
      <c r="BZ21" s="37">
        <v>0</v>
      </c>
      <c r="CA21" s="36">
        <v>0</v>
      </c>
      <c r="CB21" s="35">
        <f t="shared" si="20"/>
        <v>0</v>
      </c>
      <c r="CC21" s="108"/>
      <c r="CD21" s="111"/>
    </row>
    <row r="22" spans="1:82" ht="24.75" customHeight="1" thickBot="1" x14ac:dyDescent="0.3">
      <c r="A22" s="134" t="s">
        <v>70</v>
      </c>
      <c r="B22" s="135"/>
      <c r="C22" s="136"/>
      <c r="D22" s="34">
        <f t="shared" ref="D22:O22" si="21">SUM(D10:D21)</f>
        <v>119</v>
      </c>
      <c r="E22" s="33">
        <f t="shared" si="21"/>
        <v>128</v>
      </c>
      <c r="F22" s="32">
        <f t="shared" si="21"/>
        <v>129</v>
      </c>
      <c r="G22" s="25">
        <f t="shared" si="21"/>
        <v>125.33333333333334</v>
      </c>
      <c r="H22" s="34">
        <f t="shared" si="21"/>
        <v>131</v>
      </c>
      <c r="I22" s="33">
        <f t="shared" si="21"/>
        <v>130</v>
      </c>
      <c r="J22" s="32">
        <f t="shared" si="21"/>
        <v>131</v>
      </c>
      <c r="K22" s="25">
        <f t="shared" si="21"/>
        <v>130.66666666666666</v>
      </c>
      <c r="L22" s="34">
        <f t="shared" si="21"/>
        <v>133</v>
      </c>
      <c r="M22" s="33">
        <f t="shared" si="21"/>
        <v>131</v>
      </c>
      <c r="N22" s="32">
        <f t="shared" si="21"/>
        <v>134</v>
      </c>
      <c r="O22" s="25">
        <f t="shared" si="21"/>
        <v>132.66666666666666</v>
      </c>
      <c r="P22" s="34">
        <v>138</v>
      </c>
      <c r="Q22" s="33">
        <f>SUM(Q10:Q21)</f>
        <v>138</v>
      </c>
      <c r="R22" s="32">
        <f>SUM(R10:R21)</f>
        <v>139</v>
      </c>
      <c r="S22" s="25">
        <f>SUM(S10:S21)</f>
        <v>138.33333333333334</v>
      </c>
      <c r="T22" s="31">
        <f t="shared" si="4"/>
        <v>131.75</v>
      </c>
      <c r="U22" s="25">
        <f>SUM(U10:U21)</f>
        <v>77520</v>
      </c>
      <c r="V22" s="25">
        <f>SUM(V10:V21)</f>
        <v>84978</v>
      </c>
      <c r="W22" s="25">
        <f>SUM(W10:W21)</f>
        <v>85925</v>
      </c>
      <c r="X22" s="25">
        <f>SUM(X10:X21)</f>
        <v>87225</v>
      </c>
      <c r="Y22" s="25">
        <f t="shared" si="5"/>
        <v>335648</v>
      </c>
      <c r="Z22" s="30">
        <f t="shared" ref="Z22:BE22" si="22">SUM(Z10:Z21)</f>
        <v>90780</v>
      </c>
      <c r="AA22" s="30">
        <f t="shared" si="22"/>
        <v>80140</v>
      </c>
      <c r="AB22" s="30">
        <f t="shared" si="22"/>
        <v>81710</v>
      </c>
      <c r="AC22" s="29">
        <f t="shared" si="22"/>
        <v>90880</v>
      </c>
      <c r="AD22" s="25">
        <f t="shared" si="22"/>
        <v>343510</v>
      </c>
      <c r="AE22" s="30">
        <f t="shared" si="22"/>
        <v>65100</v>
      </c>
      <c r="AF22" s="30">
        <f t="shared" si="22"/>
        <v>60940</v>
      </c>
      <c r="AG22" s="30">
        <f t="shared" si="22"/>
        <v>59100</v>
      </c>
      <c r="AH22" s="29">
        <f t="shared" si="22"/>
        <v>59140</v>
      </c>
      <c r="AI22" s="25">
        <f t="shared" si="22"/>
        <v>244280</v>
      </c>
      <c r="AJ22" s="30">
        <f t="shared" si="22"/>
        <v>59270</v>
      </c>
      <c r="AK22" s="30">
        <f t="shared" si="22"/>
        <v>58350</v>
      </c>
      <c r="AL22" s="30">
        <f t="shared" si="22"/>
        <v>60330</v>
      </c>
      <c r="AM22" s="29">
        <f t="shared" si="22"/>
        <v>57730</v>
      </c>
      <c r="AN22" s="25">
        <f t="shared" si="22"/>
        <v>235680</v>
      </c>
      <c r="AO22" s="30">
        <f t="shared" si="22"/>
        <v>69290</v>
      </c>
      <c r="AP22" s="30">
        <f t="shared" si="22"/>
        <v>68250</v>
      </c>
      <c r="AQ22" s="30">
        <f t="shared" si="22"/>
        <v>66820</v>
      </c>
      <c r="AR22" s="29">
        <f t="shared" si="22"/>
        <v>69960</v>
      </c>
      <c r="AS22" s="25">
        <f t="shared" si="22"/>
        <v>274320</v>
      </c>
      <c r="AT22" s="30">
        <f t="shared" si="22"/>
        <v>39530</v>
      </c>
      <c r="AU22" s="30">
        <f t="shared" si="22"/>
        <v>39960</v>
      </c>
      <c r="AV22" s="30">
        <f t="shared" si="22"/>
        <v>38520</v>
      </c>
      <c r="AW22" s="29">
        <f t="shared" si="22"/>
        <v>39170</v>
      </c>
      <c r="AX22" s="25">
        <f t="shared" si="22"/>
        <v>157180</v>
      </c>
      <c r="AY22" s="30">
        <f t="shared" si="22"/>
        <v>73298</v>
      </c>
      <c r="AZ22" s="30">
        <f t="shared" si="22"/>
        <v>72476</v>
      </c>
      <c r="BA22" s="30">
        <f t="shared" si="22"/>
        <v>83920</v>
      </c>
      <c r="BB22" s="29">
        <f t="shared" si="22"/>
        <v>70270</v>
      </c>
      <c r="BC22" s="25">
        <f t="shared" si="22"/>
        <v>299964</v>
      </c>
      <c r="BD22" s="30">
        <f t="shared" si="22"/>
        <v>36247</v>
      </c>
      <c r="BE22" s="30">
        <f t="shared" si="22"/>
        <v>34660</v>
      </c>
      <c r="BF22" s="30">
        <f t="shared" ref="BF22:CB22" si="23">SUM(BF10:BF21)</f>
        <v>34570</v>
      </c>
      <c r="BG22" s="29">
        <f t="shared" si="23"/>
        <v>33120</v>
      </c>
      <c r="BH22" s="25">
        <f t="shared" si="23"/>
        <v>138597</v>
      </c>
      <c r="BI22" s="30">
        <f t="shared" si="23"/>
        <v>0</v>
      </c>
      <c r="BJ22" s="30">
        <f t="shared" si="23"/>
        <v>0</v>
      </c>
      <c r="BK22" s="30">
        <f t="shared" si="23"/>
        <v>0</v>
      </c>
      <c r="BL22" s="29">
        <f t="shared" si="23"/>
        <v>0</v>
      </c>
      <c r="BM22" s="25">
        <f t="shared" si="23"/>
        <v>0</v>
      </c>
      <c r="BN22" s="30">
        <f t="shared" si="23"/>
        <v>19336</v>
      </c>
      <c r="BO22" s="30">
        <f t="shared" si="23"/>
        <v>21770</v>
      </c>
      <c r="BP22" s="30">
        <f t="shared" si="23"/>
        <v>26620</v>
      </c>
      <c r="BQ22" s="29">
        <f t="shared" si="23"/>
        <v>23680</v>
      </c>
      <c r="BR22" s="25">
        <f t="shared" si="23"/>
        <v>91406</v>
      </c>
      <c r="BS22" s="25">
        <f t="shared" si="23"/>
        <v>452851</v>
      </c>
      <c r="BT22" s="25">
        <f t="shared" si="23"/>
        <v>436546</v>
      </c>
      <c r="BU22" s="25">
        <f t="shared" si="23"/>
        <v>451590</v>
      </c>
      <c r="BV22" s="25">
        <f t="shared" si="23"/>
        <v>443950</v>
      </c>
      <c r="BW22" s="25">
        <f t="shared" si="23"/>
        <v>1784937</v>
      </c>
      <c r="BX22" s="28">
        <f t="shared" si="23"/>
        <v>0</v>
      </c>
      <c r="BY22" s="27">
        <f t="shared" si="23"/>
        <v>0</v>
      </c>
      <c r="BZ22" s="27">
        <f t="shared" si="23"/>
        <v>0</v>
      </c>
      <c r="CA22" s="26">
        <f t="shared" si="23"/>
        <v>0</v>
      </c>
      <c r="CB22" s="25">
        <f t="shared" si="23"/>
        <v>0</v>
      </c>
      <c r="CC22" s="108"/>
      <c r="CD22" s="111"/>
    </row>
    <row r="23" spans="1:82" ht="23.25" customHeight="1" x14ac:dyDescent="0.25">
      <c r="A23" s="145" t="s">
        <v>71</v>
      </c>
      <c r="B23" s="146" t="s">
        <v>72</v>
      </c>
      <c r="C23" s="147"/>
      <c r="D23" s="49">
        <v>14</v>
      </c>
      <c r="E23" s="48">
        <v>14</v>
      </c>
      <c r="F23" s="47">
        <v>14</v>
      </c>
      <c r="G23" s="50">
        <f>SUM(D23:F23)/3</f>
        <v>14</v>
      </c>
      <c r="H23" s="49">
        <v>14</v>
      </c>
      <c r="I23" s="48">
        <v>14</v>
      </c>
      <c r="J23" s="47">
        <v>15</v>
      </c>
      <c r="K23" s="46">
        <f>SUM(H23:J23)/3</f>
        <v>14.333333333333334</v>
      </c>
      <c r="L23" s="49">
        <v>15</v>
      </c>
      <c r="M23" s="48">
        <v>16</v>
      </c>
      <c r="N23" s="47">
        <v>16</v>
      </c>
      <c r="O23" s="46">
        <f>SUM(L23:N23)/3</f>
        <v>15.666666666666666</v>
      </c>
      <c r="P23" s="49">
        <v>16</v>
      </c>
      <c r="Q23" s="48">
        <v>16</v>
      </c>
      <c r="R23" s="47">
        <v>15</v>
      </c>
      <c r="S23" s="46">
        <f>SUM(P23:R23)/3</f>
        <v>15.666666666666666</v>
      </c>
      <c r="T23" s="45">
        <f t="shared" si="4"/>
        <v>14.916666666666666</v>
      </c>
      <c r="U23" s="46">
        <v>21560</v>
      </c>
      <c r="V23" s="46">
        <v>21760</v>
      </c>
      <c r="W23" s="46">
        <v>22690</v>
      </c>
      <c r="X23" s="46">
        <v>22960</v>
      </c>
      <c r="Y23" s="45">
        <f t="shared" si="5"/>
        <v>88970</v>
      </c>
      <c r="Z23" s="42">
        <v>74200</v>
      </c>
      <c r="AA23" s="42">
        <v>59550</v>
      </c>
      <c r="AB23" s="42">
        <v>51300</v>
      </c>
      <c r="AC23" s="44">
        <v>74440</v>
      </c>
      <c r="AD23" s="43">
        <f>SUM(Z23:AC23)</f>
        <v>259490</v>
      </c>
      <c r="AE23" s="42">
        <v>35620</v>
      </c>
      <c r="AF23" s="42">
        <v>28620</v>
      </c>
      <c r="AG23" s="42">
        <v>25330</v>
      </c>
      <c r="AH23" s="44">
        <v>35550</v>
      </c>
      <c r="AI23" s="43">
        <f>SUM(AE23:AH23)</f>
        <v>125120</v>
      </c>
      <c r="AJ23" s="42">
        <v>69720</v>
      </c>
      <c r="AK23" s="37">
        <v>64420</v>
      </c>
      <c r="AL23" s="37">
        <v>68220</v>
      </c>
      <c r="AM23" s="36">
        <v>64620</v>
      </c>
      <c r="AN23" s="43">
        <f>SUM(AJ23:AM23)</f>
        <v>266980</v>
      </c>
      <c r="AO23" s="42">
        <v>84600</v>
      </c>
      <c r="AP23" s="37">
        <v>83320</v>
      </c>
      <c r="AQ23" s="37">
        <v>84840</v>
      </c>
      <c r="AR23" s="36">
        <v>81200</v>
      </c>
      <c r="AS23" s="43">
        <f>SUM(AO23:AR23)</f>
        <v>333960</v>
      </c>
      <c r="AT23" s="42">
        <v>14200</v>
      </c>
      <c r="AU23" s="37">
        <v>12200</v>
      </c>
      <c r="AV23" s="37">
        <v>13560</v>
      </c>
      <c r="AW23" s="36">
        <v>13620</v>
      </c>
      <c r="AX23" s="43">
        <f>SUM(AT23:AW23)</f>
        <v>53580</v>
      </c>
      <c r="AY23" s="42">
        <v>230560</v>
      </c>
      <c r="AZ23" s="37">
        <v>249550</v>
      </c>
      <c r="BA23" s="37">
        <v>264730</v>
      </c>
      <c r="BB23" s="36">
        <v>228740</v>
      </c>
      <c r="BC23" s="43">
        <f>SUM(AY23:BB23)</f>
        <v>973580</v>
      </c>
      <c r="BD23" s="42">
        <v>7530</v>
      </c>
      <c r="BE23" s="37">
        <v>7440</v>
      </c>
      <c r="BF23" s="37">
        <v>6870</v>
      </c>
      <c r="BG23" s="36">
        <v>7110</v>
      </c>
      <c r="BH23" s="43">
        <f>SUM(BD23:BG23)</f>
        <v>28950</v>
      </c>
      <c r="BI23" s="42">
        <v>100560</v>
      </c>
      <c r="BJ23" s="37">
        <v>98560</v>
      </c>
      <c r="BK23" s="37">
        <v>96050</v>
      </c>
      <c r="BL23" s="36">
        <v>110560</v>
      </c>
      <c r="BM23" s="43">
        <f>SUM(BI23:BL23)</f>
        <v>405730</v>
      </c>
      <c r="BN23" s="42">
        <v>16300</v>
      </c>
      <c r="BO23" s="37">
        <v>17850</v>
      </c>
      <c r="BP23" s="37">
        <v>16600</v>
      </c>
      <c r="BQ23" s="42">
        <v>17460</v>
      </c>
      <c r="BR23" s="41">
        <f>SUM(BN23:BQ23)</f>
        <v>68210</v>
      </c>
      <c r="BS23" s="40">
        <f t="shared" ref="BS23:BW26" si="24">Z23+AE23+AJ23+AO23+AT23+AY23+BD23+BI23+BN23</f>
        <v>633290</v>
      </c>
      <c r="BT23" s="40">
        <f t="shared" si="24"/>
        <v>621510</v>
      </c>
      <c r="BU23" s="40">
        <f t="shared" si="24"/>
        <v>627500</v>
      </c>
      <c r="BV23" s="40">
        <f t="shared" si="24"/>
        <v>633300</v>
      </c>
      <c r="BW23" s="39">
        <f t="shared" si="24"/>
        <v>2515600</v>
      </c>
      <c r="BX23" s="38">
        <v>16400</v>
      </c>
      <c r="BY23" s="37">
        <v>14630</v>
      </c>
      <c r="BZ23" s="37">
        <v>14780</v>
      </c>
      <c r="CA23" s="36">
        <v>10400</v>
      </c>
      <c r="CB23" s="35">
        <f>SUM(BX23:CA23)</f>
        <v>56210</v>
      </c>
      <c r="CC23" s="108"/>
      <c r="CD23" s="111"/>
    </row>
    <row r="24" spans="1:82" ht="23.25" customHeight="1" x14ac:dyDescent="0.25">
      <c r="A24" s="145"/>
      <c r="B24" s="148" t="s">
        <v>73</v>
      </c>
      <c r="C24" s="149"/>
      <c r="D24" s="49">
        <v>130</v>
      </c>
      <c r="E24" s="48">
        <v>130</v>
      </c>
      <c r="F24" s="47">
        <v>129</v>
      </c>
      <c r="G24" s="50">
        <f>SUM(D24:F24)/3</f>
        <v>129.66666666666666</v>
      </c>
      <c r="H24" s="49">
        <v>130</v>
      </c>
      <c r="I24" s="48">
        <v>130</v>
      </c>
      <c r="J24" s="47">
        <v>129</v>
      </c>
      <c r="K24" s="46">
        <f>SUM(H24:J24)/3</f>
        <v>129.66666666666666</v>
      </c>
      <c r="L24" s="49">
        <v>130</v>
      </c>
      <c r="M24" s="48">
        <v>130</v>
      </c>
      <c r="N24" s="47">
        <v>132</v>
      </c>
      <c r="O24" s="46">
        <f>SUM(L24:N24)/3</f>
        <v>130.66666666666666</v>
      </c>
      <c r="P24" s="49">
        <v>130</v>
      </c>
      <c r="Q24" s="48">
        <v>130</v>
      </c>
      <c r="R24" s="47">
        <v>129</v>
      </c>
      <c r="S24" s="46">
        <f>SUM(P24:R24)/3</f>
        <v>129.66666666666666</v>
      </c>
      <c r="T24" s="45">
        <f t="shared" si="4"/>
        <v>129.91666666666666</v>
      </c>
      <c r="U24" s="46">
        <v>85600</v>
      </c>
      <c r="V24" s="46">
        <v>84830</v>
      </c>
      <c r="W24" s="46">
        <v>86600</v>
      </c>
      <c r="X24" s="46">
        <v>85480</v>
      </c>
      <c r="Y24" s="45">
        <f t="shared" si="5"/>
        <v>342510</v>
      </c>
      <c r="Z24" s="42">
        <v>70200</v>
      </c>
      <c r="AA24" s="42">
        <v>59200</v>
      </c>
      <c r="AB24" s="42">
        <v>59550</v>
      </c>
      <c r="AC24" s="44">
        <v>70200</v>
      </c>
      <c r="AD24" s="43">
        <f>SUM(Z24:AC24)</f>
        <v>259150</v>
      </c>
      <c r="AE24" s="42">
        <v>32100</v>
      </c>
      <c r="AF24" s="42">
        <v>30600</v>
      </c>
      <c r="AG24" s="42">
        <v>31300</v>
      </c>
      <c r="AH24" s="44">
        <v>32100</v>
      </c>
      <c r="AI24" s="43">
        <f>SUM(AE24:AH24)</f>
        <v>126100</v>
      </c>
      <c r="AJ24" s="42">
        <v>40210</v>
      </c>
      <c r="AK24" s="37">
        <v>41210</v>
      </c>
      <c r="AL24" s="37">
        <v>39230</v>
      </c>
      <c r="AM24" s="36">
        <v>38700</v>
      </c>
      <c r="AN24" s="43">
        <f>SUM(AJ24:AM24)</f>
        <v>159350</v>
      </c>
      <c r="AO24" s="42">
        <v>39400</v>
      </c>
      <c r="AP24" s="37">
        <v>37460</v>
      </c>
      <c r="AQ24" s="37">
        <v>30110</v>
      </c>
      <c r="AR24" s="36">
        <v>39550</v>
      </c>
      <c r="AS24" s="43">
        <f>SUM(AO24:AR24)</f>
        <v>146520</v>
      </c>
      <c r="AT24" s="42">
        <v>10240</v>
      </c>
      <c r="AU24" s="37">
        <v>10960</v>
      </c>
      <c r="AV24" s="37">
        <v>11450</v>
      </c>
      <c r="AW24" s="36">
        <v>11560</v>
      </c>
      <c r="AX24" s="43">
        <f>SUM(AT24:AW24)</f>
        <v>44210</v>
      </c>
      <c r="AY24" s="42">
        <v>250600</v>
      </c>
      <c r="AZ24" s="37">
        <v>248630</v>
      </c>
      <c r="BA24" s="37">
        <v>207960</v>
      </c>
      <c r="BB24" s="36">
        <v>234560</v>
      </c>
      <c r="BC24" s="43">
        <f>SUM(AY24:BB24)</f>
        <v>941750</v>
      </c>
      <c r="BD24" s="42">
        <v>7500</v>
      </c>
      <c r="BE24" s="37">
        <v>6870</v>
      </c>
      <c r="BF24" s="37">
        <v>6980</v>
      </c>
      <c r="BG24" s="36">
        <v>6930</v>
      </c>
      <c r="BH24" s="43">
        <f>SUM(BD24:BG24)</f>
        <v>28280</v>
      </c>
      <c r="BI24" s="42">
        <v>58400</v>
      </c>
      <c r="BJ24" s="37">
        <v>57550</v>
      </c>
      <c r="BK24" s="37">
        <v>56980</v>
      </c>
      <c r="BL24" s="36">
        <v>57630</v>
      </c>
      <c r="BM24" s="43">
        <f>SUM(BI24:BL24)</f>
        <v>230560</v>
      </c>
      <c r="BN24" s="42">
        <v>5630</v>
      </c>
      <c r="BO24" s="37">
        <v>5960</v>
      </c>
      <c r="BP24" s="37">
        <v>6830</v>
      </c>
      <c r="BQ24" s="42">
        <v>6870</v>
      </c>
      <c r="BR24" s="41">
        <f>SUM(BN24:BQ24)</f>
        <v>25290</v>
      </c>
      <c r="BS24" s="40">
        <f t="shared" si="24"/>
        <v>514280</v>
      </c>
      <c r="BT24" s="40">
        <f t="shared" si="24"/>
        <v>498440</v>
      </c>
      <c r="BU24" s="40">
        <f t="shared" si="24"/>
        <v>450390</v>
      </c>
      <c r="BV24" s="40">
        <f t="shared" si="24"/>
        <v>498100</v>
      </c>
      <c r="BW24" s="39">
        <f t="shared" si="24"/>
        <v>1961210</v>
      </c>
      <c r="BX24" s="38">
        <v>10336</v>
      </c>
      <c r="BY24" s="37">
        <v>10451</v>
      </c>
      <c r="BZ24" s="37">
        <v>10473</v>
      </c>
      <c r="CA24" s="36">
        <v>9860</v>
      </c>
      <c r="CB24" s="35">
        <f>SUM(BX24:CA24)</f>
        <v>41120</v>
      </c>
      <c r="CC24" s="108"/>
      <c r="CD24" s="111"/>
    </row>
    <row r="25" spans="1:82" ht="23.25" customHeight="1" x14ac:dyDescent="0.25">
      <c r="A25" s="145"/>
      <c r="B25" s="150" t="s">
        <v>74</v>
      </c>
      <c r="C25" s="151"/>
      <c r="D25" s="49">
        <v>130</v>
      </c>
      <c r="E25" s="48">
        <v>140</v>
      </c>
      <c r="F25" s="47">
        <v>138</v>
      </c>
      <c r="G25" s="50">
        <f>SUM(D25:F25)/3</f>
        <v>136</v>
      </c>
      <c r="H25" s="49">
        <v>138</v>
      </c>
      <c r="I25" s="48">
        <v>132</v>
      </c>
      <c r="J25" s="47">
        <v>137</v>
      </c>
      <c r="K25" s="46">
        <f>SUM(H25:J25)/3</f>
        <v>135.66666666666666</v>
      </c>
      <c r="L25" s="49">
        <v>136</v>
      </c>
      <c r="M25" s="48">
        <v>136</v>
      </c>
      <c r="N25" s="47">
        <v>136</v>
      </c>
      <c r="O25" s="46">
        <f>SUM(L25:N25)/3</f>
        <v>136</v>
      </c>
      <c r="P25" s="49">
        <v>136</v>
      </c>
      <c r="Q25" s="48">
        <v>137</v>
      </c>
      <c r="R25" s="47">
        <v>136</v>
      </c>
      <c r="S25" s="46">
        <f>SUM(P25:R25)/3</f>
        <v>136.33333333333334</v>
      </c>
      <c r="T25" s="45">
        <f t="shared" si="4"/>
        <v>136</v>
      </c>
      <c r="U25" s="46">
        <v>85340</v>
      </c>
      <c r="V25" s="46">
        <v>84700</v>
      </c>
      <c r="W25" s="46">
        <v>83900</v>
      </c>
      <c r="X25" s="46">
        <v>85400</v>
      </c>
      <c r="Y25" s="45">
        <f t="shared" si="5"/>
        <v>339340</v>
      </c>
      <c r="Z25" s="42">
        <v>65830</v>
      </c>
      <c r="AA25" s="42">
        <v>50330</v>
      </c>
      <c r="AB25" s="42">
        <v>50830</v>
      </c>
      <c r="AC25" s="44">
        <v>65790</v>
      </c>
      <c r="AD25" s="43">
        <f>SUM(Z25:AC25)</f>
        <v>232780</v>
      </c>
      <c r="AE25" s="42">
        <v>31560</v>
      </c>
      <c r="AF25" s="42">
        <v>29660</v>
      </c>
      <c r="AG25" s="42">
        <v>30360</v>
      </c>
      <c r="AH25" s="44">
        <v>31000</v>
      </c>
      <c r="AI25" s="43">
        <f>SUM(AE25:AH25)</f>
        <v>122580</v>
      </c>
      <c r="AJ25" s="42">
        <v>30480</v>
      </c>
      <c r="AK25" s="37">
        <v>34430</v>
      </c>
      <c r="AL25" s="37">
        <v>30770</v>
      </c>
      <c r="AM25" s="36">
        <v>31480</v>
      </c>
      <c r="AN25" s="43">
        <f>SUM(AJ25:AM25)</f>
        <v>127160</v>
      </c>
      <c r="AO25" s="42">
        <v>36800</v>
      </c>
      <c r="AP25" s="37">
        <v>36960</v>
      </c>
      <c r="AQ25" s="37">
        <v>35400</v>
      </c>
      <c r="AR25" s="36">
        <v>35700</v>
      </c>
      <c r="AS25" s="43">
        <f>SUM(AO25:AR25)</f>
        <v>144860</v>
      </c>
      <c r="AT25" s="42">
        <v>10750</v>
      </c>
      <c r="AU25" s="37">
        <v>10880</v>
      </c>
      <c r="AV25" s="37">
        <v>10120</v>
      </c>
      <c r="AW25" s="36">
        <v>11750</v>
      </c>
      <c r="AX25" s="43">
        <f>SUM(AT25:AW25)</f>
        <v>43500</v>
      </c>
      <c r="AY25" s="42">
        <v>226000</v>
      </c>
      <c r="AZ25" s="37">
        <v>211290</v>
      </c>
      <c r="BA25" s="37">
        <v>217860</v>
      </c>
      <c r="BB25" s="36">
        <v>236900</v>
      </c>
      <c r="BC25" s="43">
        <f>SUM(AY25:BB25)</f>
        <v>892050</v>
      </c>
      <c r="BD25" s="42">
        <v>6540</v>
      </c>
      <c r="BE25" s="37">
        <v>6890</v>
      </c>
      <c r="BF25" s="37">
        <v>6410</v>
      </c>
      <c r="BG25" s="36">
        <v>6090</v>
      </c>
      <c r="BH25" s="43">
        <f>SUM(BD25:BG25)</f>
        <v>25930</v>
      </c>
      <c r="BI25" s="42">
        <v>24600</v>
      </c>
      <c r="BJ25" s="37">
        <v>23950</v>
      </c>
      <c r="BK25" s="37">
        <v>23960</v>
      </c>
      <c r="BL25" s="36">
        <v>24880</v>
      </c>
      <c r="BM25" s="43">
        <f>SUM(BI25:BL25)</f>
        <v>97390</v>
      </c>
      <c r="BN25" s="42">
        <v>3460</v>
      </c>
      <c r="BO25" s="37">
        <v>3660</v>
      </c>
      <c r="BP25" s="37">
        <v>3890</v>
      </c>
      <c r="BQ25" s="42">
        <v>3090</v>
      </c>
      <c r="BR25" s="41">
        <f>SUM(BN25:BQ25)</f>
        <v>14100</v>
      </c>
      <c r="BS25" s="40">
        <f t="shared" si="24"/>
        <v>436020</v>
      </c>
      <c r="BT25" s="40">
        <f t="shared" si="24"/>
        <v>408050</v>
      </c>
      <c r="BU25" s="40">
        <f t="shared" si="24"/>
        <v>409600</v>
      </c>
      <c r="BV25" s="40">
        <f t="shared" si="24"/>
        <v>446680</v>
      </c>
      <c r="BW25" s="39">
        <f t="shared" si="24"/>
        <v>1700350</v>
      </c>
      <c r="BX25" s="38">
        <v>9876</v>
      </c>
      <c r="BY25" s="37">
        <v>9854</v>
      </c>
      <c r="BZ25" s="37">
        <v>10030</v>
      </c>
      <c r="CA25" s="36">
        <v>10470</v>
      </c>
      <c r="CB25" s="35">
        <f>SUM(BX25:CA25)</f>
        <v>40230</v>
      </c>
      <c r="CC25" s="108"/>
      <c r="CD25" s="111"/>
    </row>
    <row r="26" spans="1:82" ht="23.25" customHeight="1" thickBot="1" x14ac:dyDescent="0.3">
      <c r="A26" s="145"/>
      <c r="B26" s="132" t="s">
        <v>75</v>
      </c>
      <c r="C26" s="133"/>
      <c r="D26" s="49">
        <v>143</v>
      </c>
      <c r="E26" s="48">
        <v>146</v>
      </c>
      <c r="F26" s="47">
        <v>146</v>
      </c>
      <c r="G26" s="50">
        <f>SUM(D26:F26)/3</f>
        <v>145</v>
      </c>
      <c r="H26" s="49">
        <v>145</v>
      </c>
      <c r="I26" s="48">
        <v>145</v>
      </c>
      <c r="J26" s="47">
        <v>144</v>
      </c>
      <c r="K26" s="46">
        <f>SUM(H26:J26)/3</f>
        <v>144.66666666666666</v>
      </c>
      <c r="L26" s="49">
        <v>145</v>
      </c>
      <c r="M26" s="48">
        <v>145</v>
      </c>
      <c r="N26" s="47">
        <v>145</v>
      </c>
      <c r="O26" s="46">
        <f>SUM(L26:N26)/3</f>
        <v>145</v>
      </c>
      <c r="P26" s="49">
        <v>147</v>
      </c>
      <c r="Q26" s="48">
        <v>147</v>
      </c>
      <c r="R26" s="47">
        <v>146</v>
      </c>
      <c r="S26" s="46">
        <f>SUM(P26:R26)/3</f>
        <v>146.66666666666666</v>
      </c>
      <c r="T26" s="45">
        <f t="shared" si="4"/>
        <v>145.33333333333331</v>
      </c>
      <c r="U26" s="46">
        <v>95480</v>
      </c>
      <c r="V26" s="46">
        <v>96700</v>
      </c>
      <c r="W26" s="46">
        <v>95890</v>
      </c>
      <c r="X26" s="46">
        <v>98700</v>
      </c>
      <c r="Y26" s="45">
        <f t="shared" si="5"/>
        <v>386770</v>
      </c>
      <c r="Z26" s="42">
        <v>65890</v>
      </c>
      <c r="AA26" s="42">
        <v>48890</v>
      </c>
      <c r="AB26" s="42">
        <v>48630</v>
      </c>
      <c r="AC26" s="44">
        <v>65490</v>
      </c>
      <c r="AD26" s="43">
        <f>SUM(Z26:AC26)</f>
        <v>228900</v>
      </c>
      <c r="AE26" s="42">
        <v>29600</v>
      </c>
      <c r="AF26" s="42">
        <v>28550</v>
      </c>
      <c r="AG26" s="42">
        <v>26630</v>
      </c>
      <c r="AH26" s="44">
        <v>29600</v>
      </c>
      <c r="AI26" s="43">
        <f>SUM(AE26:AH26)</f>
        <v>114380</v>
      </c>
      <c r="AJ26" s="42">
        <v>29650</v>
      </c>
      <c r="AK26" s="37">
        <v>29880</v>
      </c>
      <c r="AL26" s="37">
        <v>27550</v>
      </c>
      <c r="AM26" s="36">
        <v>27650</v>
      </c>
      <c r="AN26" s="43">
        <f>SUM(AJ26:AM26)</f>
        <v>114730</v>
      </c>
      <c r="AO26" s="42">
        <v>31240</v>
      </c>
      <c r="AP26" s="37">
        <v>30440</v>
      </c>
      <c r="AQ26" s="37">
        <v>36540</v>
      </c>
      <c r="AR26" s="36">
        <v>34540</v>
      </c>
      <c r="AS26" s="43">
        <f>SUM(AO26:AR26)</f>
        <v>132760</v>
      </c>
      <c r="AT26" s="42">
        <v>11240</v>
      </c>
      <c r="AU26" s="37">
        <v>10540</v>
      </c>
      <c r="AV26" s="37">
        <v>12360</v>
      </c>
      <c r="AW26" s="36">
        <v>11990</v>
      </c>
      <c r="AX26" s="43">
        <f>SUM(AT26:AW26)</f>
        <v>46130</v>
      </c>
      <c r="AY26" s="42">
        <v>196520</v>
      </c>
      <c r="AZ26" s="37">
        <v>188560</v>
      </c>
      <c r="BA26" s="37">
        <v>196850</v>
      </c>
      <c r="BB26" s="36">
        <v>196520</v>
      </c>
      <c r="BC26" s="43">
        <f>SUM(AY26:BB26)</f>
        <v>778450</v>
      </c>
      <c r="BD26" s="42">
        <v>6420</v>
      </c>
      <c r="BE26" s="37">
        <v>6860</v>
      </c>
      <c r="BF26" s="37">
        <v>6260</v>
      </c>
      <c r="BG26" s="36">
        <v>6970</v>
      </c>
      <c r="BH26" s="43">
        <f>SUM(BD26:BG26)</f>
        <v>26510</v>
      </c>
      <c r="BI26" s="42">
        <v>34560</v>
      </c>
      <c r="BJ26" s="37">
        <v>35980</v>
      </c>
      <c r="BK26" s="37">
        <v>39740</v>
      </c>
      <c r="BL26" s="36">
        <v>34030</v>
      </c>
      <c r="BM26" s="43">
        <f>SUM(BI26:BL26)</f>
        <v>144310</v>
      </c>
      <c r="BN26" s="42">
        <v>6450</v>
      </c>
      <c r="BO26" s="37">
        <v>6590</v>
      </c>
      <c r="BP26" s="37">
        <v>6780</v>
      </c>
      <c r="BQ26" s="42">
        <v>6330</v>
      </c>
      <c r="BR26" s="41">
        <f>SUM(BN26:BQ26)</f>
        <v>26150</v>
      </c>
      <c r="BS26" s="40">
        <f t="shared" si="24"/>
        <v>411570</v>
      </c>
      <c r="BT26" s="40">
        <f t="shared" si="24"/>
        <v>386290</v>
      </c>
      <c r="BU26" s="40">
        <f t="shared" si="24"/>
        <v>401340</v>
      </c>
      <c r="BV26" s="40">
        <f t="shared" si="24"/>
        <v>413120</v>
      </c>
      <c r="BW26" s="39">
        <f t="shared" si="24"/>
        <v>1612320</v>
      </c>
      <c r="BX26" s="38">
        <v>8760</v>
      </c>
      <c r="BY26" s="37">
        <v>8756</v>
      </c>
      <c r="BZ26" s="37">
        <v>8764</v>
      </c>
      <c r="CA26" s="36">
        <v>9820</v>
      </c>
      <c r="CB26" s="35">
        <f>SUM(BX26:CA26)</f>
        <v>36100</v>
      </c>
      <c r="CC26" s="108"/>
      <c r="CD26" s="111"/>
    </row>
    <row r="27" spans="1:82" ht="25.5" customHeight="1" thickBot="1" x14ac:dyDescent="0.3">
      <c r="A27" s="134" t="s">
        <v>76</v>
      </c>
      <c r="B27" s="135"/>
      <c r="C27" s="136"/>
      <c r="D27" s="34">
        <f t="shared" ref="D27:O27" si="25">SUM(D23:D26)</f>
        <v>417</v>
      </c>
      <c r="E27" s="33">
        <f t="shared" si="25"/>
        <v>430</v>
      </c>
      <c r="F27" s="32">
        <f t="shared" si="25"/>
        <v>427</v>
      </c>
      <c r="G27" s="25">
        <f t="shared" si="25"/>
        <v>424.66666666666663</v>
      </c>
      <c r="H27" s="34">
        <f t="shared" si="25"/>
        <v>427</v>
      </c>
      <c r="I27" s="33">
        <f t="shared" si="25"/>
        <v>421</v>
      </c>
      <c r="J27" s="32">
        <f t="shared" si="25"/>
        <v>425</v>
      </c>
      <c r="K27" s="25">
        <f t="shared" si="25"/>
        <v>424.33333333333326</v>
      </c>
      <c r="L27" s="34">
        <f t="shared" si="25"/>
        <v>426</v>
      </c>
      <c r="M27" s="33">
        <f t="shared" si="25"/>
        <v>427</v>
      </c>
      <c r="N27" s="32">
        <f t="shared" si="25"/>
        <v>429</v>
      </c>
      <c r="O27" s="25">
        <f t="shared" si="25"/>
        <v>427.33333333333331</v>
      </c>
      <c r="P27" s="34">
        <v>429</v>
      </c>
      <c r="Q27" s="33">
        <f>SUM(Q23:Q26)</f>
        <v>430</v>
      </c>
      <c r="R27" s="32">
        <f>SUM(R23:R26)</f>
        <v>426</v>
      </c>
      <c r="S27" s="25">
        <f>SUM(S23:S26)</f>
        <v>428.33333333333326</v>
      </c>
      <c r="T27" s="31">
        <f t="shared" si="4"/>
        <v>426.16666666666663</v>
      </c>
      <c r="U27" s="25">
        <f>SUM(U23:U26)</f>
        <v>287980</v>
      </c>
      <c r="V27" s="25">
        <f>SUM(V23:V26)</f>
        <v>287990</v>
      </c>
      <c r="W27" s="25">
        <f>SUM(W23:W26)</f>
        <v>289080</v>
      </c>
      <c r="X27" s="25">
        <f>SUM(X23:X26)</f>
        <v>292540</v>
      </c>
      <c r="Y27" s="25">
        <f t="shared" si="5"/>
        <v>1157590</v>
      </c>
      <c r="Z27" s="30">
        <f t="shared" ref="Z27:BE27" si="26">SUM(Z23:Z26)</f>
        <v>276120</v>
      </c>
      <c r="AA27" s="30">
        <f t="shared" si="26"/>
        <v>217970</v>
      </c>
      <c r="AB27" s="30">
        <f t="shared" si="26"/>
        <v>210310</v>
      </c>
      <c r="AC27" s="29">
        <f t="shared" si="26"/>
        <v>275920</v>
      </c>
      <c r="AD27" s="25">
        <f t="shared" si="26"/>
        <v>980320</v>
      </c>
      <c r="AE27" s="30">
        <f t="shared" si="26"/>
        <v>128880</v>
      </c>
      <c r="AF27" s="30">
        <f t="shared" si="26"/>
        <v>117430</v>
      </c>
      <c r="AG27" s="30">
        <f t="shared" si="26"/>
        <v>113620</v>
      </c>
      <c r="AH27" s="29">
        <f t="shared" si="26"/>
        <v>128250</v>
      </c>
      <c r="AI27" s="25">
        <f t="shared" si="26"/>
        <v>488180</v>
      </c>
      <c r="AJ27" s="30">
        <f t="shared" si="26"/>
        <v>170060</v>
      </c>
      <c r="AK27" s="30">
        <f t="shared" si="26"/>
        <v>169940</v>
      </c>
      <c r="AL27" s="30">
        <f t="shared" si="26"/>
        <v>165770</v>
      </c>
      <c r="AM27" s="29">
        <f t="shared" si="26"/>
        <v>162450</v>
      </c>
      <c r="AN27" s="25">
        <f t="shared" si="26"/>
        <v>668220</v>
      </c>
      <c r="AO27" s="30">
        <f t="shared" si="26"/>
        <v>192040</v>
      </c>
      <c r="AP27" s="30">
        <f t="shared" si="26"/>
        <v>188180</v>
      </c>
      <c r="AQ27" s="30">
        <f t="shared" si="26"/>
        <v>186890</v>
      </c>
      <c r="AR27" s="29">
        <f t="shared" si="26"/>
        <v>190990</v>
      </c>
      <c r="AS27" s="25">
        <f t="shared" si="26"/>
        <v>758100</v>
      </c>
      <c r="AT27" s="30">
        <f t="shared" si="26"/>
        <v>46430</v>
      </c>
      <c r="AU27" s="30">
        <f t="shared" si="26"/>
        <v>44580</v>
      </c>
      <c r="AV27" s="30">
        <f t="shared" si="26"/>
        <v>47490</v>
      </c>
      <c r="AW27" s="29">
        <f t="shared" si="26"/>
        <v>48920</v>
      </c>
      <c r="AX27" s="25">
        <f t="shared" si="26"/>
        <v>187420</v>
      </c>
      <c r="AY27" s="30">
        <f t="shared" si="26"/>
        <v>903680</v>
      </c>
      <c r="AZ27" s="30">
        <f t="shared" si="26"/>
        <v>898030</v>
      </c>
      <c r="BA27" s="30">
        <f t="shared" si="26"/>
        <v>887400</v>
      </c>
      <c r="BB27" s="29">
        <f t="shared" si="26"/>
        <v>896720</v>
      </c>
      <c r="BC27" s="25">
        <f t="shared" si="26"/>
        <v>3585830</v>
      </c>
      <c r="BD27" s="30">
        <f t="shared" si="26"/>
        <v>27990</v>
      </c>
      <c r="BE27" s="30">
        <f t="shared" si="26"/>
        <v>28060</v>
      </c>
      <c r="BF27" s="30">
        <f t="shared" ref="BF27:CB27" si="27">SUM(BF23:BF26)</f>
        <v>26520</v>
      </c>
      <c r="BG27" s="29">
        <f t="shared" si="27"/>
        <v>27100</v>
      </c>
      <c r="BH27" s="25">
        <f t="shared" si="27"/>
        <v>109670</v>
      </c>
      <c r="BI27" s="30">
        <f t="shared" si="27"/>
        <v>218120</v>
      </c>
      <c r="BJ27" s="30">
        <f t="shared" si="27"/>
        <v>216040</v>
      </c>
      <c r="BK27" s="30">
        <f t="shared" si="27"/>
        <v>216730</v>
      </c>
      <c r="BL27" s="29">
        <f t="shared" si="27"/>
        <v>227100</v>
      </c>
      <c r="BM27" s="25">
        <f t="shared" si="27"/>
        <v>877990</v>
      </c>
      <c r="BN27" s="30">
        <f t="shared" si="27"/>
        <v>31840</v>
      </c>
      <c r="BO27" s="30">
        <f t="shared" si="27"/>
        <v>34060</v>
      </c>
      <c r="BP27" s="30">
        <f t="shared" si="27"/>
        <v>34100</v>
      </c>
      <c r="BQ27" s="29">
        <f t="shared" si="27"/>
        <v>33750</v>
      </c>
      <c r="BR27" s="25">
        <f t="shared" si="27"/>
        <v>133750</v>
      </c>
      <c r="BS27" s="25">
        <f t="shared" si="27"/>
        <v>1995160</v>
      </c>
      <c r="BT27" s="25">
        <f t="shared" si="27"/>
        <v>1914290</v>
      </c>
      <c r="BU27" s="25">
        <f t="shared" si="27"/>
        <v>1888830</v>
      </c>
      <c r="BV27" s="25">
        <f t="shared" si="27"/>
        <v>1991200</v>
      </c>
      <c r="BW27" s="25">
        <f t="shared" si="27"/>
        <v>7789480</v>
      </c>
      <c r="BX27" s="28">
        <f t="shared" si="27"/>
        <v>45372</v>
      </c>
      <c r="BY27" s="27">
        <f t="shared" si="27"/>
        <v>43691</v>
      </c>
      <c r="BZ27" s="27">
        <f t="shared" si="27"/>
        <v>44047</v>
      </c>
      <c r="CA27" s="26">
        <f t="shared" si="27"/>
        <v>40550</v>
      </c>
      <c r="CB27" s="25">
        <f t="shared" si="27"/>
        <v>173660</v>
      </c>
      <c r="CC27" s="108"/>
      <c r="CD27" s="111"/>
    </row>
    <row r="28" spans="1:82" ht="21.75" customHeight="1" thickBot="1" x14ac:dyDescent="0.3">
      <c r="A28" s="153" t="s">
        <v>77</v>
      </c>
      <c r="B28" s="154"/>
      <c r="C28" s="155"/>
      <c r="D28" s="24">
        <f t="shared" ref="D28:O28" si="28">D22+D27</f>
        <v>536</v>
      </c>
      <c r="E28" s="23">
        <f t="shared" si="28"/>
        <v>558</v>
      </c>
      <c r="F28" s="22">
        <f t="shared" si="28"/>
        <v>556</v>
      </c>
      <c r="G28" s="15">
        <f t="shared" si="28"/>
        <v>550</v>
      </c>
      <c r="H28" s="24">
        <f t="shared" si="28"/>
        <v>558</v>
      </c>
      <c r="I28" s="23">
        <f t="shared" si="28"/>
        <v>551</v>
      </c>
      <c r="J28" s="22">
        <f t="shared" si="28"/>
        <v>556</v>
      </c>
      <c r="K28" s="15">
        <f t="shared" si="28"/>
        <v>554.99999999999989</v>
      </c>
      <c r="L28" s="24">
        <f t="shared" si="28"/>
        <v>559</v>
      </c>
      <c r="M28" s="23">
        <f t="shared" si="28"/>
        <v>558</v>
      </c>
      <c r="N28" s="22">
        <f t="shared" si="28"/>
        <v>563</v>
      </c>
      <c r="O28" s="15">
        <f t="shared" si="28"/>
        <v>560</v>
      </c>
      <c r="P28" s="24">
        <v>567</v>
      </c>
      <c r="Q28" s="23">
        <f>Q22+Q27</f>
        <v>568</v>
      </c>
      <c r="R28" s="22">
        <f>R22+R27</f>
        <v>565</v>
      </c>
      <c r="S28" s="15">
        <f>S22+S27</f>
        <v>566.66666666666663</v>
      </c>
      <c r="T28" s="21">
        <f t="shared" si="4"/>
        <v>557.91666666666663</v>
      </c>
      <c r="U28" s="15">
        <f>U22+U27</f>
        <v>365500</v>
      </c>
      <c r="V28" s="15">
        <f>V22+V27</f>
        <v>372968</v>
      </c>
      <c r="W28" s="15">
        <f>W22+W27</f>
        <v>375005</v>
      </c>
      <c r="X28" s="15">
        <f>X22+X27</f>
        <v>379765</v>
      </c>
      <c r="Y28" s="15">
        <f t="shared" si="5"/>
        <v>1493238</v>
      </c>
      <c r="Z28" s="20">
        <f t="shared" ref="Z28:BE28" si="29">Z22+Z27</f>
        <v>366900</v>
      </c>
      <c r="AA28" s="20">
        <f t="shared" si="29"/>
        <v>298110</v>
      </c>
      <c r="AB28" s="20">
        <f t="shared" si="29"/>
        <v>292020</v>
      </c>
      <c r="AC28" s="19">
        <f t="shared" si="29"/>
        <v>366800</v>
      </c>
      <c r="AD28" s="15">
        <f t="shared" si="29"/>
        <v>1323830</v>
      </c>
      <c r="AE28" s="20">
        <f t="shared" si="29"/>
        <v>193980</v>
      </c>
      <c r="AF28" s="20">
        <f t="shared" si="29"/>
        <v>178370</v>
      </c>
      <c r="AG28" s="20">
        <f t="shared" si="29"/>
        <v>172720</v>
      </c>
      <c r="AH28" s="19">
        <f t="shared" si="29"/>
        <v>187390</v>
      </c>
      <c r="AI28" s="15">
        <f t="shared" si="29"/>
        <v>732460</v>
      </c>
      <c r="AJ28" s="20">
        <f t="shared" si="29"/>
        <v>229330</v>
      </c>
      <c r="AK28" s="20">
        <f t="shared" si="29"/>
        <v>228290</v>
      </c>
      <c r="AL28" s="20">
        <f t="shared" si="29"/>
        <v>226100</v>
      </c>
      <c r="AM28" s="19">
        <f t="shared" si="29"/>
        <v>220180</v>
      </c>
      <c r="AN28" s="15">
        <f t="shared" si="29"/>
        <v>903900</v>
      </c>
      <c r="AO28" s="20">
        <f t="shared" si="29"/>
        <v>261330</v>
      </c>
      <c r="AP28" s="20">
        <f t="shared" si="29"/>
        <v>256430</v>
      </c>
      <c r="AQ28" s="20">
        <f t="shared" si="29"/>
        <v>253710</v>
      </c>
      <c r="AR28" s="19">
        <f t="shared" si="29"/>
        <v>260950</v>
      </c>
      <c r="AS28" s="15">
        <f t="shared" si="29"/>
        <v>1032420</v>
      </c>
      <c r="AT28" s="20">
        <f t="shared" si="29"/>
        <v>85960</v>
      </c>
      <c r="AU28" s="20">
        <f t="shared" si="29"/>
        <v>84540</v>
      </c>
      <c r="AV28" s="20">
        <f t="shared" si="29"/>
        <v>86010</v>
      </c>
      <c r="AW28" s="19">
        <f t="shared" si="29"/>
        <v>88090</v>
      </c>
      <c r="AX28" s="15">
        <f t="shared" si="29"/>
        <v>344600</v>
      </c>
      <c r="AY28" s="20">
        <f t="shared" si="29"/>
        <v>976978</v>
      </c>
      <c r="AZ28" s="20">
        <f t="shared" si="29"/>
        <v>970506</v>
      </c>
      <c r="BA28" s="20">
        <f t="shared" si="29"/>
        <v>971320</v>
      </c>
      <c r="BB28" s="19">
        <f t="shared" si="29"/>
        <v>966990</v>
      </c>
      <c r="BC28" s="15">
        <f t="shared" si="29"/>
        <v>3885794</v>
      </c>
      <c r="BD28" s="20">
        <f t="shared" si="29"/>
        <v>64237</v>
      </c>
      <c r="BE28" s="20">
        <f t="shared" si="29"/>
        <v>62720</v>
      </c>
      <c r="BF28" s="20">
        <f t="shared" ref="BF28:CB28" si="30">BF22+BF27</f>
        <v>61090</v>
      </c>
      <c r="BG28" s="19">
        <f t="shared" si="30"/>
        <v>60220</v>
      </c>
      <c r="BH28" s="15">
        <f t="shared" si="30"/>
        <v>248267</v>
      </c>
      <c r="BI28" s="20">
        <f t="shared" si="30"/>
        <v>218120</v>
      </c>
      <c r="BJ28" s="20">
        <f t="shared" si="30"/>
        <v>216040</v>
      </c>
      <c r="BK28" s="20">
        <f t="shared" si="30"/>
        <v>216730</v>
      </c>
      <c r="BL28" s="19">
        <f t="shared" si="30"/>
        <v>227100</v>
      </c>
      <c r="BM28" s="15">
        <f t="shared" si="30"/>
        <v>877990</v>
      </c>
      <c r="BN28" s="20">
        <f t="shared" si="30"/>
        <v>51176</v>
      </c>
      <c r="BO28" s="20">
        <f t="shared" si="30"/>
        <v>55830</v>
      </c>
      <c r="BP28" s="20">
        <f t="shared" si="30"/>
        <v>60720</v>
      </c>
      <c r="BQ28" s="19">
        <f t="shared" si="30"/>
        <v>57430</v>
      </c>
      <c r="BR28" s="15">
        <f t="shared" si="30"/>
        <v>225156</v>
      </c>
      <c r="BS28" s="15">
        <f t="shared" si="30"/>
        <v>2448011</v>
      </c>
      <c r="BT28" s="15">
        <f t="shared" si="30"/>
        <v>2350836</v>
      </c>
      <c r="BU28" s="15">
        <f t="shared" si="30"/>
        <v>2340420</v>
      </c>
      <c r="BV28" s="15">
        <f t="shared" si="30"/>
        <v>2435150</v>
      </c>
      <c r="BW28" s="15">
        <f t="shared" si="30"/>
        <v>9574417</v>
      </c>
      <c r="BX28" s="18">
        <f t="shared" si="30"/>
        <v>45372</v>
      </c>
      <c r="BY28" s="17">
        <f t="shared" si="30"/>
        <v>43691</v>
      </c>
      <c r="BZ28" s="17">
        <f t="shared" si="30"/>
        <v>44047</v>
      </c>
      <c r="CA28" s="16">
        <f t="shared" si="30"/>
        <v>40550</v>
      </c>
      <c r="CB28" s="15">
        <f t="shared" si="30"/>
        <v>173660</v>
      </c>
      <c r="CC28" s="109"/>
      <c r="CD28" s="112"/>
    </row>
    <row r="29" spans="1:82" x14ac:dyDescent="0.25">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row>
    <row r="30" spans="1:82" ht="15.75" customHeight="1" x14ac:dyDescent="0.25">
      <c r="C30" s="13"/>
      <c r="T30" s="10"/>
    </row>
    <row r="31" spans="1:82" x14ac:dyDescent="0.25">
      <c r="C31" s="13"/>
    </row>
  </sheetData>
  <mergeCells count="49">
    <mergeCell ref="B25:C25"/>
    <mergeCell ref="A1:J1"/>
    <mergeCell ref="A27:C27"/>
    <mergeCell ref="A28:C28"/>
    <mergeCell ref="D8:G8"/>
    <mergeCell ref="H8:K8"/>
    <mergeCell ref="P8:S8"/>
    <mergeCell ref="B26:C26"/>
    <mergeCell ref="A22:C22"/>
    <mergeCell ref="BD8:BH8"/>
    <mergeCell ref="BI8:BM8"/>
    <mergeCell ref="C7:C9"/>
    <mergeCell ref="U8:U9"/>
    <mergeCell ref="V8:V9"/>
    <mergeCell ref="W8:W9"/>
    <mergeCell ref="X8:X9"/>
    <mergeCell ref="Y8:Y9"/>
    <mergeCell ref="L8:O8"/>
    <mergeCell ref="A10:A21"/>
    <mergeCell ref="A23:A26"/>
    <mergeCell ref="B23:C23"/>
    <mergeCell ref="B24:C24"/>
    <mergeCell ref="CD7:CD9"/>
    <mergeCell ref="CC10:CC28"/>
    <mergeCell ref="CD10:CD28"/>
    <mergeCell ref="A7:B9"/>
    <mergeCell ref="BN8:BR8"/>
    <mergeCell ref="Z7:BW7"/>
    <mergeCell ref="BX7:CB7"/>
    <mergeCell ref="CB8:CB9"/>
    <mergeCell ref="BZ8:BZ9"/>
    <mergeCell ref="CA8:CA9"/>
    <mergeCell ref="Z8:AD8"/>
    <mergeCell ref="AE8:AI8"/>
    <mergeCell ref="AJ8:AN8"/>
    <mergeCell ref="T8:T9"/>
    <mergeCell ref="U7:Y7"/>
    <mergeCell ref="D7:T7"/>
    <mergeCell ref="CC7:CC9"/>
    <mergeCell ref="BY8:BY9"/>
    <mergeCell ref="BX8:BX9"/>
    <mergeCell ref="BW8:BW9"/>
    <mergeCell ref="AO8:AS8"/>
    <mergeCell ref="AT8:AX8"/>
    <mergeCell ref="AY8:BC8"/>
    <mergeCell ref="BS8:BS9"/>
    <mergeCell ref="BT8:BT9"/>
    <mergeCell ref="BU8:BU9"/>
    <mergeCell ref="BV8:BV9"/>
  </mergeCells>
  <pageMargins left="0.70866141732283472" right="0.70866141732283472" top="0.74803149606299213" bottom="0.74803149606299213" header="0.31496062992125984" footer="0.31496062992125984"/>
  <pageSetup paperSize="9" scale="5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9"/>
  <sheetViews>
    <sheetView workbookViewId="0">
      <selection activeCell="E16" sqref="E16"/>
    </sheetView>
  </sheetViews>
  <sheetFormatPr defaultRowHeight="15.75" x14ac:dyDescent="0.25"/>
  <cols>
    <col min="1" max="1" width="12.7109375" style="1" customWidth="1"/>
    <col min="2" max="2" width="9.140625" style="1"/>
    <col min="3" max="7" width="12.7109375" style="1" customWidth="1"/>
    <col min="8" max="8" width="9.140625" style="1"/>
    <col min="9" max="9" width="13.140625" style="1" bestFit="1" customWidth="1"/>
    <col min="10" max="16384" width="9.140625" style="1"/>
  </cols>
  <sheetData>
    <row r="1" spans="1:9" ht="24.75" customHeight="1" x14ac:dyDescent="0.25">
      <c r="A1" s="152" t="s">
        <v>81</v>
      </c>
      <c r="B1" s="152"/>
      <c r="C1" s="152"/>
      <c r="D1" s="152"/>
      <c r="E1" s="152"/>
      <c r="F1" s="152"/>
      <c r="G1" s="152"/>
      <c r="H1" s="152"/>
      <c r="I1" s="152"/>
    </row>
    <row r="3" spans="1:9" x14ac:dyDescent="0.25">
      <c r="C3" s="1" t="s">
        <v>6</v>
      </c>
    </row>
    <row r="4" spans="1:9" x14ac:dyDescent="0.25">
      <c r="C4" s="1" t="s">
        <v>80</v>
      </c>
    </row>
    <row r="5" spans="1:9" x14ac:dyDescent="0.25">
      <c r="C5" s="1" t="s">
        <v>79</v>
      </c>
    </row>
    <row r="8" spans="1:9" x14ac:dyDescent="0.25">
      <c r="B8" s="6"/>
      <c r="C8" s="5" t="s">
        <v>1</v>
      </c>
      <c r="D8" s="5" t="s">
        <v>2</v>
      </c>
      <c r="E8" s="5" t="s">
        <v>3</v>
      </c>
      <c r="F8" s="5" t="s">
        <v>4</v>
      </c>
      <c r="G8" s="4" t="s">
        <v>5</v>
      </c>
    </row>
    <row r="9" spans="1:9" x14ac:dyDescent="0.25">
      <c r="B9" s="3" t="s">
        <v>78</v>
      </c>
      <c r="C9" s="2">
        <f>('Atbalsta funk'!U10+'Atbalsta funk'!BS10)/'Atbalsta funk'!G28</f>
        <v>52.994545454545452</v>
      </c>
      <c r="D9" s="2">
        <f>('Atbalsta funk'!V10+'Atbalsta funk'!BT10)/'Atbalsta funk'!K28</f>
        <v>50.609009009009021</v>
      </c>
      <c r="E9" s="2">
        <f>('Atbalsta funk'!W10+'Atbalsta funk'!BU10)/'Atbalsta funk'!O28</f>
        <v>51.035714285714285</v>
      </c>
      <c r="F9" s="2">
        <f>('Atbalsta funk'!X10+'Atbalsta funk'!BV10)/'Atbalsta funk'!T28</f>
        <v>51.844660194174757</v>
      </c>
      <c r="G9" s="2">
        <f>('Atbalsta funk'!Y10+'Atbalsta funk'!BW10)/'Atbalsta funk'!T28</f>
        <v>205.65795369678867</v>
      </c>
    </row>
  </sheetData>
  <mergeCells count="1">
    <mergeCell ref="A1:I1"/>
  </mergeCells>
  <pageMargins left="0.7" right="0.7" top="0.75" bottom="0.75" header="0.3" footer="0.3"/>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9"/>
  <sheetViews>
    <sheetView workbookViewId="0">
      <selection activeCell="F36" sqref="F36"/>
    </sheetView>
  </sheetViews>
  <sheetFormatPr defaultRowHeight="15.75" x14ac:dyDescent="0.25"/>
  <cols>
    <col min="1" max="1" width="11.7109375" style="1" customWidth="1"/>
    <col min="2" max="3" width="9.140625" style="1"/>
    <col min="4" max="8" width="10.85546875" style="1" customWidth="1"/>
    <col min="9" max="16384" width="9.140625" style="1"/>
  </cols>
  <sheetData>
    <row r="1" spans="1:10" ht="27" customHeight="1" x14ac:dyDescent="0.25">
      <c r="A1" s="152" t="s">
        <v>104</v>
      </c>
      <c r="B1" s="152"/>
      <c r="C1" s="152"/>
      <c r="D1" s="152"/>
      <c r="E1" s="152"/>
      <c r="F1" s="152"/>
      <c r="G1" s="152"/>
      <c r="H1" s="152"/>
      <c r="I1" s="152"/>
      <c r="J1" s="152"/>
    </row>
    <row r="3" spans="1:10" x14ac:dyDescent="0.25">
      <c r="C3" s="1" t="s">
        <v>6</v>
      </c>
    </row>
    <row r="4" spans="1:10" x14ac:dyDescent="0.25">
      <c r="C4" s="1" t="s">
        <v>103</v>
      </c>
    </row>
    <row r="5" spans="1:10" x14ac:dyDescent="0.25">
      <c r="C5" s="1" t="s">
        <v>8</v>
      </c>
    </row>
    <row r="8" spans="1:10" x14ac:dyDescent="0.25">
      <c r="C8" s="6"/>
      <c r="D8" s="5" t="s">
        <v>1</v>
      </c>
      <c r="E8" s="5" t="s">
        <v>2</v>
      </c>
      <c r="F8" s="5" t="s">
        <v>3</v>
      </c>
      <c r="G8" s="5" t="s">
        <v>4</v>
      </c>
      <c r="H8" s="4" t="s">
        <v>5</v>
      </c>
    </row>
    <row r="9" spans="1:10" x14ac:dyDescent="0.25">
      <c r="C9" s="3" t="s">
        <v>102</v>
      </c>
      <c r="D9" s="2">
        <f>('Atbalsta funk'!U11+'Atbalsta funk'!BS11)/'Atbalsta funk'!G28</f>
        <v>71.181818181818187</v>
      </c>
      <c r="E9" s="2">
        <f>('Atbalsta funk'!V11+'Atbalsta funk'!BT11)/'Atbalsta funk'!K28</f>
        <v>66.756756756756772</v>
      </c>
      <c r="F9" s="2">
        <f>('Atbalsta funk'!W11+'Atbalsta funk'!BU11)/'Atbalsta funk'!O28</f>
        <v>65.285714285714292</v>
      </c>
      <c r="G9" s="2">
        <f>('Atbalsta funk'!X11+'Atbalsta funk'!BV11)/'Atbalsta funk'!S28</f>
        <v>67.094117647058823</v>
      </c>
      <c r="H9" s="2">
        <f>('Atbalsta funk'!Y11+'Atbalsta funk'!BW11)/'Atbalsta funk'!T28</f>
        <v>270.25541448842421</v>
      </c>
    </row>
  </sheetData>
  <mergeCells count="1">
    <mergeCell ref="A1:J1"/>
  </mergeCells>
  <pageMargins left="0.7" right="0.7" top="0.75" bottom="0.75" header="0.3" footer="0.3"/>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9"/>
  <sheetViews>
    <sheetView workbookViewId="0">
      <selection activeCell="D22" sqref="D22"/>
    </sheetView>
  </sheetViews>
  <sheetFormatPr defaultRowHeight="15.75" x14ac:dyDescent="0.25"/>
  <cols>
    <col min="1" max="3" width="9.140625" style="1"/>
    <col min="4" max="8" width="10.85546875" style="1" customWidth="1"/>
    <col min="9" max="16384" width="9.140625" style="1"/>
  </cols>
  <sheetData>
    <row r="1" spans="1:10" ht="27.75" customHeight="1" x14ac:dyDescent="0.25">
      <c r="A1" s="152" t="s">
        <v>85</v>
      </c>
      <c r="B1" s="152"/>
      <c r="C1" s="152"/>
      <c r="D1" s="152"/>
      <c r="E1" s="152"/>
      <c r="F1" s="152"/>
      <c r="G1" s="152"/>
      <c r="H1" s="152"/>
      <c r="I1" s="152"/>
      <c r="J1" s="152"/>
    </row>
    <row r="3" spans="1:10" x14ac:dyDescent="0.25">
      <c r="C3" s="8" t="s">
        <v>6</v>
      </c>
    </row>
    <row r="4" spans="1:10" x14ac:dyDescent="0.25">
      <c r="C4" s="8" t="s">
        <v>84</v>
      </c>
    </row>
    <row r="5" spans="1:10" x14ac:dyDescent="0.25">
      <c r="C5" s="7" t="s">
        <v>83</v>
      </c>
    </row>
    <row r="8" spans="1:10" x14ac:dyDescent="0.25">
      <c r="C8" s="6"/>
      <c r="D8" s="5" t="s">
        <v>1</v>
      </c>
      <c r="E8" s="5" t="s">
        <v>2</v>
      </c>
      <c r="F8" s="5" t="s">
        <v>3</v>
      </c>
      <c r="G8" s="5" t="s">
        <v>4</v>
      </c>
      <c r="H8" s="4" t="s">
        <v>5</v>
      </c>
    </row>
    <row r="9" spans="1:10" x14ac:dyDescent="0.25">
      <c r="C9" s="3" t="s">
        <v>82</v>
      </c>
      <c r="D9" s="2">
        <f>('Atbalsta funk'!U12+'Atbalsta funk'!BS12)/'Atbalsta funk'!G28</f>
        <v>75.74545454545455</v>
      </c>
      <c r="E9" s="2">
        <f>('Atbalsta funk'!V12+'Atbalsta funk'!BT12)/'Atbalsta funk'!K28</f>
        <v>73.459459459459481</v>
      </c>
      <c r="F9" s="2">
        <f>('Atbalsta funk'!W12+'Atbalsta funk'!BU12)/'Atbalsta funk'!O28</f>
        <v>71.767857142857139</v>
      </c>
      <c r="G9" s="2">
        <f>('Atbalsta funk'!X12+'Atbalsta funk'!BV12)/'Atbalsta funk'!S28</f>
        <v>76.588235294117652</v>
      </c>
      <c r="H9" s="2">
        <f>('Atbalsta funk'!Y12+'Atbalsta funk'!BW12)/'Atbalsta funk'!T28</f>
        <v>297.57132188200154</v>
      </c>
    </row>
  </sheetData>
  <mergeCells count="1">
    <mergeCell ref="A1:J1"/>
  </mergeCells>
  <pageMargins left="0.7" right="0.7" top="0.75" bottom="0.75" header="0.3" footer="0.3"/>
  <pageSetup paperSize="9"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9"/>
  <sheetViews>
    <sheetView workbookViewId="0">
      <selection activeCell="E17" sqref="E17"/>
    </sheetView>
  </sheetViews>
  <sheetFormatPr defaultRowHeight="15.75" x14ac:dyDescent="0.25"/>
  <cols>
    <col min="1" max="3" width="9.140625" style="1"/>
    <col min="4" max="8" width="13.5703125" style="1" customWidth="1"/>
    <col min="9" max="16384" width="9.140625" style="1"/>
  </cols>
  <sheetData>
    <row r="1" spans="1:9" ht="24.75" customHeight="1" x14ac:dyDescent="0.25">
      <c r="A1" s="152" t="s">
        <v>101</v>
      </c>
      <c r="B1" s="152"/>
      <c r="C1" s="152"/>
      <c r="D1" s="152"/>
      <c r="E1" s="152"/>
      <c r="F1" s="152"/>
      <c r="G1" s="152"/>
      <c r="H1" s="152"/>
      <c r="I1" s="152"/>
    </row>
    <row r="3" spans="1:9" x14ac:dyDescent="0.25">
      <c r="C3" s="1" t="s">
        <v>6</v>
      </c>
    </row>
    <row r="4" spans="1:9" x14ac:dyDescent="0.25">
      <c r="C4" s="1" t="s">
        <v>100</v>
      </c>
    </row>
    <row r="5" spans="1:9" x14ac:dyDescent="0.25">
      <c r="C5" s="1" t="s">
        <v>83</v>
      </c>
    </row>
    <row r="8" spans="1:9" x14ac:dyDescent="0.25">
      <c r="C8" s="6"/>
      <c r="D8" s="5" t="s">
        <v>1</v>
      </c>
      <c r="E8" s="5" t="s">
        <v>2</v>
      </c>
      <c r="F8" s="5" t="s">
        <v>3</v>
      </c>
      <c r="G8" s="5" t="s">
        <v>4</v>
      </c>
      <c r="H8" s="4" t="s">
        <v>5</v>
      </c>
    </row>
    <row r="9" spans="1:9" x14ac:dyDescent="0.25">
      <c r="C9" s="3" t="s">
        <v>99</v>
      </c>
      <c r="D9" s="2">
        <f>('Atbalsta funk'!U13+'Atbalsta funk'!BS13)/'Atbalsta funk'!G28</f>
        <v>64.981818181818184</v>
      </c>
      <c r="E9" s="2">
        <f>('Atbalsta funk'!V13+'Atbalsta funk'!BT13)/'Atbalsta funk'!K28</f>
        <v>62.666666666666679</v>
      </c>
      <c r="F9" s="2">
        <f>('Atbalsta funk'!W13+'Atbalsta funk'!BU13)/'Atbalsta funk'!O28</f>
        <v>61.214285714285715</v>
      </c>
      <c r="G9" s="2">
        <f>('Atbalsta funk'!X13+'Atbalsta funk'!BV13)/'Atbalsta funk'!S28</f>
        <v>61.394117647058827</v>
      </c>
      <c r="H9" s="2">
        <f>('Atbalsta funk'!Y13+'Atbalsta funk'!BW13)/'Atbalsta funk'!T28</f>
        <v>250.19865571321884</v>
      </c>
    </row>
  </sheetData>
  <mergeCells count="1">
    <mergeCell ref="A1:I1"/>
  </mergeCell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9"/>
  <sheetViews>
    <sheetView workbookViewId="0">
      <selection activeCell="H9" sqref="H9"/>
    </sheetView>
  </sheetViews>
  <sheetFormatPr defaultRowHeight="15.75" x14ac:dyDescent="0.25"/>
  <cols>
    <col min="1" max="3" width="9.140625" style="1"/>
    <col min="4" max="8" width="13" style="1" customWidth="1"/>
    <col min="9" max="16384" width="9.140625" style="1"/>
  </cols>
  <sheetData>
    <row r="1" spans="1:9" ht="26.25" customHeight="1" x14ac:dyDescent="0.25">
      <c r="A1" s="152" t="s">
        <v>88</v>
      </c>
      <c r="B1" s="152"/>
      <c r="C1" s="152"/>
      <c r="D1" s="152"/>
      <c r="E1" s="152"/>
      <c r="F1" s="152"/>
      <c r="G1" s="152"/>
      <c r="H1" s="152"/>
      <c r="I1" s="152"/>
    </row>
    <row r="3" spans="1:9" x14ac:dyDescent="0.25">
      <c r="C3" s="1" t="s">
        <v>6</v>
      </c>
    </row>
    <row r="4" spans="1:9" x14ac:dyDescent="0.25">
      <c r="C4" s="1" t="s">
        <v>87</v>
      </c>
    </row>
    <row r="5" spans="1:9" x14ac:dyDescent="0.25">
      <c r="C5" s="1" t="s">
        <v>83</v>
      </c>
    </row>
    <row r="8" spans="1:9" x14ac:dyDescent="0.25">
      <c r="C8" s="6"/>
      <c r="D8" s="5" t="s">
        <v>1</v>
      </c>
      <c r="E8" s="5" t="s">
        <v>2</v>
      </c>
      <c r="F8" s="5" t="s">
        <v>3</v>
      </c>
      <c r="G8" s="5" t="s">
        <v>4</v>
      </c>
      <c r="H8" s="4" t="s">
        <v>5</v>
      </c>
    </row>
    <row r="9" spans="1:9" x14ac:dyDescent="0.25">
      <c r="C9" s="3" t="s">
        <v>86</v>
      </c>
      <c r="D9" s="2">
        <f>('Atbalsta funk'!U14+'Atbalsta funk'!BS14)/'Atbalsta funk'!G28</f>
        <v>77.072727272727278</v>
      </c>
      <c r="E9" s="2">
        <f>('Atbalsta funk'!V14+'Atbalsta funk'!BT14)/'Atbalsta funk'!K28</f>
        <v>72.64864864864866</v>
      </c>
      <c r="F9" s="2">
        <f>('Atbalsta funk'!W14+'Atbalsta funk'!BU14)/'Atbalsta funk'!O28</f>
        <v>76.25</v>
      </c>
      <c r="G9" s="2">
        <f>('Atbalsta funk'!X14+'Atbalsta funk'!BV14)/'Atbalsta funk'!S28</f>
        <v>72.952941176470588</v>
      </c>
      <c r="H9" s="2">
        <f>('Atbalsta funk'!Y14+'Atbalsta funk'!BW14)/'Atbalsta funk'!T28</f>
        <v>298.87976101568336</v>
      </c>
    </row>
  </sheetData>
  <mergeCells count="1">
    <mergeCell ref="A1:I1"/>
  </mergeCells>
  <pageMargins left="0.7" right="0.7" top="0.75" bottom="0.75" header="0.3" footer="0.3"/>
  <pageSetup paperSize="9"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9"/>
  <sheetViews>
    <sheetView workbookViewId="0">
      <selection activeCell="E9" sqref="E9"/>
    </sheetView>
  </sheetViews>
  <sheetFormatPr defaultRowHeight="15.75" x14ac:dyDescent="0.25"/>
  <cols>
    <col min="1" max="3" width="9.140625" style="1"/>
    <col min="4" max="8" width="12.5703125" style="1" customWidth="1"/>
    <col min="9" max="16384" width="9.140625" style="1"/>
  </cols>
  <sheetData>
    <row r="1" spans="1:9" ht="27" customHeight="1" x14ac:dyDescent="0.25">
      <c r="A1" s="152" t="s">
        <v>98</v>
      </c>
      <c r="B1" s="152"/>
      <c r="C1" s="152"/>
      <c r="D1" s="152"/>
      <c r="E1" s="152"/>
      <c r="F1" s="152"/>
      <c r="G1" s="152"/>
      <c r="H1" s="152"/>
      <c r="I1" s="152"/>
    </row>
    <row r="3" spans="1:9" x14ac:dyDescent="0.25">
      <c r="C3" s="1" t="s">
        <v>6</v>
      </c>
    </row>
    <row r="4" spans="1:9" x14ac:dyDescent="0.25">
      <c r="C4" s="1" t="s">
        <v>97</v>
      </c>
    </row>
    <row r="5" spans="1:9" x14ac:dyDescent="0.25">
      <c r="C5" s="1" t="s">
        <v>96</v>
      </c>
    </row>
    <row r="8" spans="1:9" x14ac:dyDescent="0.25">
      <c r="C8" s="6"/>
      <c r="D8" s="5" t="s">
        <v>1</v>
      </c>
      <c r="E8" s="5" t="s">
        <v>2</v>
      </c>
      <c r="F8" s="5" t="s">
        <v>3</v>
      </c>
      <c r="G8" s="5" t="s">
        <v>4</v>
      </c>
      <c r="H8" s="4" t="s">
        <v>5</v>
      </c>
    </row>
    <row r="9" spans="1:9" x14ac:dyDescent="0.25">
      <c r="C9" s="3" t="s">
        <v>95</v>
      </c>
      <c r="D9" s="2">
        <f>('Atbalsta funk'!U17+'Atbalsta funk'!BS17)/'Atbalsta funk'!G28</f>
        <v>252</v>
      </c>
      <c r="E9" s="2">
        <f>('Atbalsta funk'!V17+'Atbalsta funk'!BT17)/'Atbalsta funk'!K28</f>
        <v>247.29729729729735</v>
      </c>
      <c r="F9" s="2">
        <f>('Atbalsta funk'!W17+'Atbalsta funk'!BU17)/'Atbalsta funk'!O28</f>
        <v>264.64285714285717</v>
      </c>
      <c r="G9" s="2">
        <f>('Atbalsta funk'!X17+'Atbalsta funk'!BV17)/'Atbalsta funk'!S28</f>
        <v>238.28823529411767</v>
      </c>
      <c r="H9" s="2">
        <f>('Atbalsta funk'!Y17+'Atbalsta funk'!BW17)/'Atbalsta funk'!T28</f>
        <v>1002.0851381628081</v>
      </c>
    </row>
  </sheetData>
  <mergeCells count="1">
    <mergeCell ref="A1:I1"/>
  </mergeCells>
  <pageMargins left="0.7" right="0.7" top="0.75" bottom="0.75" header="0.3" footer="0.3"/>
  <pageSetup paperSize="9"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9"/>
  <sheetViews>
    <sheetView workbookViewId="0">
      <selection activeCell="E9" sqref="E9"/>
    </sheetView>
  </sheetViews>
  <sheetFormatPr defaultRowHeight="15.75" x14ac:dyDescent="0.25"/>
  <cols>
    <col min="1" max="3" width="9.140625" style="1"/>
    <col min="4" max="8" width="13" style="1" customWidth="1"/>
    <col min="9" max="9" width="9.140625" style="1"/>
    <col min="10" max="10" width="9.85546875" style="1" customWidth="1"/>
    <col min="11" max="16384" width="9.140625" style="1"/>
  </cols>
  <sheetData>
    <row r="1" spans="1:10" ht="28.5" customHeight="1" x14ac:dyDescent="0.25">
      <c r="A1" s="152" t="s">
        <v>91</v>
      </c>
      <c r="B1" s="152"/>
      <c r="C1" s="152"/>
      <c r="D1" s="152"/>
      <c r="E1" s="152"/>
      <c r="F1" s="152"/>
      <c r="G1" s="152"/>
      <c r="H1" s="152"/>
      <c r="I1" s="152"/>
      <c r="J1" s="152"/>
    </row>
    <row r="3" spans="1:10" x14ac:dyDescent="0.25">
      <c r="C3" s="1" t="s">
        <v>6</v>
      </c>
    </row>
    <row r="4" spans="1:10" x14ac:dyDescent="0.25">
      <c r="C4" s="1" t="s">
        <v>90</v>
      </c>
    </row>
    <row r="5" spans="1:10" x14ac:dyDescent="0.25">
      <c r="C5" s="1" t="s">
        <v>83</v>
      </c>
    </row>
    <row r="8" spans="1:10" x14ac:dyDescent="0.25">
      <c r="C8" s="6"/>
      <c r="D8" s="5" t="s">
        <v>1</v>
      </c>
      <c r="E8" s="5" t="s">
        <v>2</v>
      </c>
      <c r="F8" s="5" t="s">
        <v>3</v>
      </c>
      <c r="G8" s="5" t="s">
        <v>4</v>
      </c>
      <c r="H8" s="4" t="s">
        <v>5</v>
      </c>
    </row>
    <row r="9" spans="1:10" x14ac:dyDescent="0.25">
      <c r="C9" s="3" t="s">
        <v>89</v>
      </c>
      <c r="D9" s="2">
        <f>('Atbalsta funk'!U18+'Atbalsta funk'!BS18)/'Atbalsta funk'!G28</f>
        <v>111.52727272727273</v>
      </c>
      <c r="E9" s="2">
        <f>('Atbalsta funk'!V18+'Atbalsta funk'!BT18)/'Atbalsta funk'!K28</f>
        <v>103.13513513513516</v>
      </c>
      <c r="F9" s="2">
        <f>('Atbalsta funk'!W18+'Atbalsta funk'!BU18)/'Atbalsta funk'!O28</f>
        <v>100.125</v>
      </c>
      <c r="G9" s="2">
        <f>('Atbalsta funk'!X18+'Atbalsta funk'!BV18)/'Atbalsta funk'!S28</f>
        <v>98.54117647058824</v>
      </c>
      <c r="H9" s="2">
        <f>('Atbalsta funk'!Y18+'Atbalsta funk'!BW18)/'Atbalsta funk'!T28</f>
        <v>413.12621359223306</v>
      </c>
    </row>
  </sheetData>
  <mergeCells count="1">
    <mergeCell ref="A1:J1"/>
  </mergeCells>
  <pageMargins left="0.7" right="0.7" top="0.75" bottom="0.75" header="0.3" footer="0.3"/>
  <pageSetup paperSize="9"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9"/>
  <sheetViews>
    <sheetView workbookViewId="0">
      <selection activeCell="G15" sqref="G15"/>
    </sheetView>
  </sheetViews>
  <sheetFormatPr defaultRowHeight="15.75" x14ac:dyDescent="0.25"/>
  <cols>
    <col min="1" max="2" width="9.140625" style="1"/>
    <col min="3" max="8" width="12.5703125" style="1" customWidth="1"/>
    <col min="9" max="16384" width="9.140625" style="1"/>
  </cols>
  <sheetData>
    <row r="1" spans="1:9" ht="33" customHeight="1" x14ac:dyDescent="0.25">
      <c r="A1" s="152" t="s">
        <v>94</v>
      </c>
      <c r="B1" s="152"/>
      <c r="C1" s="152"/>
      <c r="D1" s="152"/>
      <c r="E1" s="152"/>
      <c r="F1" s="152"/>
      <c r="G1" s="152"/>
      <c r="H1" s="152"/>
      <c r="I1" s="152"/>
    </row>
    <row r="3" spans="1:9" x14ac:dyDescent="0.25">
      <c r="C3" s="1" t="s">
        <v>6</v>
      </c>
    </row>
    <row r="4" spans="1:9" x14ac:dyDescent="0.25">
      <c r="C4" s="1" t="s">
        <v>93</v>
      </c>
    </row>
    <row r="5" spans="1:9" x14ac:dyDescent="0.25">
      <c r="C5" s="1" t="s">
        <v>83</v>
      </c>
    </row>
    <row r="8" spans="1:9" x14ac:dyDescent="0.25">
      <c r="C8" s="6"/>
      <c r="D8" s="5" t="s">
        <v>1</v>
      </c>
      <c r="E8" s="5" t="s">
        <v>2</v>
      </c>
      <c r="F8" s="5" t="s">
        <v>3</v>
      </c>
      <c r="G8" s="5" t="s">
        <v>4</v>
      </c>
      <c r="H8" s="4" t="s">
        <v>5</v>
      </c>
    </row>
    <row r="9" spans="1:9" x14ac:dyDescent="0.25">
      <c r="C9" s="3" t="s">
        <v>92</v>
      </c>
      <c r="D9" s="2">
        <f>('Atbalsta funk'!U15+'Atbalsta funk'!U16+'Atbalsta funk'!U19+'Atbalsta funk'!U20+'Atbalsta funk'!U21+'Atbalsta funk'!BS15+'Atbalsta funk'!BS16+'Atbalsta funk'!BS19+'Atbalsta funk'!BS20+'Atbalsta funk'!BS21)/'Atbalsta funk'!G28</f>
        <v>258.80727272727273</v>
      </c>
      <c r="E9" s="2">
        <f>('Atbalsta funk'!V15+'Atbalsta funk'!V16+'Atbalsta funk'!V19+'Atbalsta funk'!V20+'Atbalsta funk'!V21+'Atbalsta funk'!BT15+'Atbalsta funk'!BT16+'Atbalsta funk'!BT19+'Atbalsta funk'!BT20+'Atbalsta funk'!BT21)/'Atbalsta funk'!K28</f>
        <v>263.10990990990996</v>
      </c>
      <c r="F9" s="2">
        <f>('Atbalsta funk'!W15+'Atbalsta funk'!W16+'Atbalsta funk'!W19+'Atbalsta funk'!W20+'Atbalsta funk'!W21+'Atbalsta funk'!BU15+'Atbalsta funk'!BU16+'Atbalsta funk'!BU19+'Atbalsta funk'!BU20+'Atbalsta funk'!BU21)/'Atbalsta funk'!O28</f>
        <v>269.52678571428572</v>
      </c>
      <c r="G9" s="2">
        <f>('Atbalsta funk'!X15+'Atbalsta funk'!X16+'Atbalsta funk'!X19+'Atbalsta funk'!X20+'Atbalsta funk'!X21+'Atbalsta funk'!BV15+'Atbalsta funk'!BV16+'Atbalsta funk'!BV19+'Atbalsta funk'!BV20+'Atbalsta funk'!BV21)/'Atbalsta funk'!S28</f>
        <v>271.46470588235297</v>
      </c>
      <c r="H9" s="2">
        <f>('Atbalsta funk'!Y15+'Atbalsta funk'!Y16+'Atbalsta funk'!Y19+'Atbalsta funk'!Y20+'Atbalsta funk'!Y21+'Atbalsta funk'!BW15+'Atbalsta funk'!BW16+'Atbalsta funk'!BW19+'Atbalsta funk'!BW20+'Atbalsta funk'!BW21)/'Atbalsta funk'!T28</f>
        <v>1063.124719940254</v>
      </c>
    </row>
  </sheetData>
  <mergeCells count="1">
    <mergeCell ref="A1:I1"/>
  </mergeCells>
  <pageMargins left="0.7" right="0.7" top="0.75" bottom="0.75" header="0.3" footer="0.3"/>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Atbalsta funk</vt:lpstr>
      <vt:lpstr>Fin_pārv</vt:lpstr>
      <vt:lpstr>Person_pārv</vt:lpstr>
      <vt:lpstr>IT nodroš</vt:lpstr>
      <vt:lpstr>Iepirk_nodroš</vt:lpstr>
      <vt:lpstr>Lietved_nodroš</vt:lpstr>
      <vt:lpstr>Jurid_nodroš</vt:lpstr>
      <vt:lpstr>Kvalit_pārvald</vt:lpstr>
      <vt:lpstr>Pārējie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2012-09-11T07:42:10Z</dcterms:modified>
</cp:coreProperties>
</file>